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nffg-my.sharepoint.com/personal/btamarelle_normandie-ffgym_fr/Documents/02 - FFSU/Teamgym/"/>
    </mc:Choice>
  </mc:AlternateContent>
  <xr:revisionPtr revIDLastSave="0" documentId="8_{2772E0E0-5A08-402D-987C-492E219613B1}" xr6:coauthVersionLast="47" xr6:coauthVersionMax="47" xr10:uidLastSave="{00000000-0000-0000-0000-000000000000}"/>
  <bookViews>
    <workbookView xWindow="-108" yWindow="-108" windowWidth="23256" windowHeight="12456" activeTab="1" xr2:uid="{175D3F0D-6571-4BEC-A657-A3877A707ECF}"/>
  </bookViews>
  <sheets>
    <sheet name="ENGAGEMENT" sheetId="5" r:id="rId1"/>
    <sheet name="SOL" sheetId="1" r:id="rId2"/>
    <sheet name="TUMBLING" sheetId="2" r:id="rId3"/>
    <sheet name="MINI-TRAMPOLINE" sheetId="4" r:id="rId4"/>
  </sheets>
  <externalReferences>
    <externalReference r:id="rId5"/>
  </externalReferences>
  <definedNames>
    <definedName name="Difficuté" localSheetId="3">'MINI-TRAMPOLINE'!$C$5:$D$6</definedName>
    <definedName name="Difficuté">TUMBLING!$C$5:$D$6</definedName>
    <definedName name="MembresEquipe">'[1]fiche engagement'!$B$33:$B$44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5" i="2" l="1"/>
  <c r="K20" i="2"/>
  <c r="K30" i="2"/>
  <c r="I34" i="4"/>
  <c r="I20" i="4"/>
  <c r="I24" i="4"/>
  <c r="I25" i="4"/>
  <c r="C5" i="2" l="1"/>
  <c r="C5" i="4"/>
  <c r="D5" i="1" l="1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9" i="5"/>
  <c r="K36" i="1"/>
  <c r="K21" i="2"/>
  <c r="K25" i="2"/>
  <c r="I10" i="4"/>
  <c r="I16" i="4" s="1"/>
  <c r="L38" i="4"/>
  <c r="L39" i="4" s="1"/>
  <c r="L40" i="4" s="1"/>
  <c r="L34" i="4"/>
  <c r="L35" i="4" s="1"/>
  <c r="L36" i="4" s="1"/>
  <c r="L30" i="4"/>
  <c r="L22" i="4"/>
  <c r="L14" i="4"/>
  <c r="L15" i="4" s="1"/>
  <c r="L16" i="4" s="1"/>
  <c r="L17" i="4" s="1"/>
  <c r="L18" i="4" s="1"/>
  <c r="L19" i="4" s="1"/>
  <c r="L20" i="4" s="1"/>
  <c r="L6" i="4"/>
  <c r="L7" i="4" s="1"/>
  <c r="L8" i="4" s="1"/>
  <c r="L9" i="4" s="1"/>
  <c r="L10" i="4" s="1"/>
  <c r="L11" i="4" s="1"/>
  <c r="L12" i="4" s="1"/>
  <c r="K10" i="2"/>
  <c r="K16" i="2" s="1"/>
  <c r="Q86" i="2"/>
  <c r="Q87" i="2" s="1"/>
  <c r="Q83" i="2"/>
  <c r="Q84" i="2" s="1"/>
  <c r="Q80" i="2"/>
  <c r="Q81" i="2" s="1"/>
  <c r="Q72" i="2"/>
  <c r="K23" i="2" s="1"/>
  <c r="Q64" i="2"/>
  <c r="Q65" i="2" s="1"/>
  <c r="Q66" i="2" s="1"/>
  <c r="Q67" i="2" s="1"/>
  <c r="Q68" i="2" s="1"/>
  <c r="Q69" i="2" s="1"/>
  <c r="Q70" i="2" s="1"/>
  <c r="Q56" i="2"/>
  <c r="Q57" i="2" s="1"/>
  <c r="Q58" i="2" s="1"/>
  <c r="Q59" i="2" s="1"/>
  <c r="Q60" i="2" s="1"/>
  <c r="Q61" i="2" s="1"/>
  <c r="Q62" i="2" s="1"/>
  <c r="Q44" i="2"/>
  <c r="Q45" i="2" s="1"/>
  <c r="Q46" i="2" s="1"/>
  <c r="Q40" i="2"/>
  <c r="Q41" i="2" s="1"/>
  <c r="Q42" i="2" s="1"/>
  <c r="Q36" i="2"/>
  <c r="Q37" i="2" s="1"/>
  <c r="Q38" i="2" s="1"/>
  <c r="Q28" i="2"/>
  <c r="Q29" i="2" s="1"/>
  <c r="Q30" i="2" s="1"/>
  <c r="Q31" i="2" s="1"/>
  <c r="Q32" i="2" s="1"/>
  <c r="Q33" i="2" s="1"/>
  <c r="Q34" i="2" s="1"/>
  <c r="Q20" i="2"/>
  <c r="Q21" i="2" s="1"/>
  <c r="Q22" i="2" s="1"/>
  <c r="Q23" i="2" s="1"/>
  <c r="Q24" i="2" s="1"/>
  <c r="Q25" i="2" s="1"/>
  <c r="Q26" i="2" s="1"/>
  <c r="Q12" i="2"/>
  <c r="Q13" i="2" s="1"/>
  <c r="Q14" i="2" s="1"/>
  <c r="Q15" i="2" s="1"/>
  <c r="Q16" i="2" s="1"/>
  <c r="Q17" i="2" s="1"/>
  <c r="Q18" i="2" s="1"/>
  <c r="L31" i="4" l="1"/>
  <c r="L32" i="4" s="1"/>
  <c r="I35" i="4"/>
  <c r="Q73" i="2"/>
  <c r="Q74" i="2" s="1"/>
  <c r="K32" i="2"/>
  <c r="K33" i="2"/>
  <c r="K31" i="2"/>
  <c r="L23" i="4"/>
  <c r="I31" i="4"/>
  <c r="I30" i="4"/>
  <c r="I32" i="4"/>
  <c r="I22" i="4"/>
  <c r="I21" i="4"/>
  <c r="K22" i="2"/>
  <c r="L24" i="4" l="1"/>
  <c r="L25" i="4" s="1"/>
  <c r="L26" i="4" s="1"/>
  <c r="L27" i="4" s="1"/>
  <c r="L28" i="4" s="1"/>
  <c r="I23" i="4"/>
  <c r="I26" i="4" s="1"/>
  <c r="I33" i="4"/>
  <c r="I36" i="4" s="1"/>
  <c r="Q75" i="2"/>
  <c r="Q76" i="2" s="1"/>
  <c r="Q77" i="2" s="1"/>
  <c r="Q78" i="2" s="1"/>
  <c r="K34" i="2"/>
  <c r="K36" i="2" s="1"/>
  <c r="K24" i="2"/>
  <c r="K26" i="2" s="1"/>
</calcChain>
</file>

<file path=xl/sharedStrings.xml><?xml version="1.0" encoding="utf-8"?>
<sst xmlns="http://schemas.openxmlformats.org/spreadsheetml/2006/main" count="331" uniqueCount="189">
  <si>
    <t>N°</t>
  </si>
  <si>
    <t>Valeur</t>
  </si>
  <si>
    <t>Gymnaste</t>
  </si>
  <si>
    <t>Avant</t>
  </si>
  <si>
    <t>Arrière</t>
  </si>
  <si>
    <t>Mixte</t>
  </si>
  <si>
    <t>Sens de la série :</t>
  </si>
  <si>
    <t>Premier passage</t>
  </si>
  <si>
    <t>Deuxième passage</t>
  </si>
  <si>
    <t>Troisième passage</t>
  </si>
  <si>
    <t>Difficultés</t>
  </si>
  <si>
    <t>Roulade avant</t>
  </si>
  <si>
    <t>Roue</t>
  </si>
  <si>
    <t>Roue pied pied</t>
  </si>
  <si>
    <t>Rondade</t>
  </si>
  <si>
    <t>Saut de main</t>
  </si>
  <si>
    <t>Saut de main 1 pied</t>
  </si>
  <si>
    <t>Flip avant</t>
  </si>
  <si>
    <t>Flip arrière</t>
  </si>
  <si>
    <t>Salto au départ</t>
  </si>
  <si>
    <t>TUMBLING</t>
  </si>
  <si>
    <t>Salto arrière groupé</t>
  </si>
  <si>
    <t>Salto arrière carpé</t>
  </si>
  <si>
    <t>Salto arrière tendu</t>
  </si>
  <si>
    <t>Salto avant groupé</t>
  </si>
  <si>
    <t>Salto avant carpé</t>
  </si>
  <si>
    <t>Salto avant tendu</t>
  </si>
  <si>
    <t>Salto avant groupé 1/2 vrille</t>
  </si>
  <si>
    <t>Salto avant groupé 3/2 vrille</t>
  </si>
  <si>
    <t>Salto avant groupé 1 vrille</t>
  </si>
  <si>
    <t>Salto avant groupé 2 vrilles</t>
  </si>
  <si>
    <t>Salto avant groupé 5/2 vrilles</t>
  </si>
  <si>
    <t>Salto avant groupé 3 vrilles</t>
  </si>
  <si>
    <t>Salto avant groupé 7/2 vrilles</t>
  </si>
  <si>
    <t xml:space="preserve"> --- Acrobaties avant ---</t>
  </si>
  <si>
    <t>Salto avant groupé 4 vrilles</t>
  </si>
  <si>
    <t>Salto avant carpé 1/2 vrille</t>
  </si>
  <si>
    <t>Salto avant carpé 1 vrille</t>
  </si>
  <si>
    <t>Salto avant carpé 3/2 vrille</t>
  </si>
  <si>
    <t>Salto avant carpé 2 vrilles</t>
  </si>
  <si>
    <t>Salto avant carpé 5/2 vrilles</t>
  </si>
  <si>
    <t>Salto avant carpé 3 vrilles</t>
  </si>
  <si>
    <t>Salto avant carpé 7/2 vrilles</t>
  </si>
  <si>
    <t>Salto avant carpé 4 vrilles</t>
  </si>
  <si>
    <t>Salto avant tendu 1/2 vrille</t>
  </si>
  <si>
    <t>Salto avant tendu 1 vrille</t>
  </si>
  <si>
    <t>Salto avant tendu 3/2 vrille</t>
  </si>
  <si>
    <t>Salto avant tendu 2 vrilles</t>
  </si>
  <si>
    <t>Salto avant tendu 5/2 vrilles</t>
  </si>
  <si>
    <t>Salto avant tendu 3 vrilles</t>
  </si>
  <si>
    <t>Salto avant tendu 7/2 vrilles</t>
  </si>
  <si>
    <t>Salto avant tendu 4 vrilles</t>
  </si>
  <si>
    <t>Double avant groupé</t>
  </si>
  <si>
    <t>Double avant groupé 1/2 vrille</t>
  </si>
  <si>
    <t>Double avant groupé 1 vrille</t>
  </si>
  <si>
    <t>Double avant groupé 3/2 vrille</t>
  </si>
  <si>
    <t>Double avant carpé</t>
  </si>
  <si>
    <t>Double avant carpé 1/2 vrille</t>
  </si>
  <si>
    <t>Double avant carpé 1 vrille</t>
  </si>
  <si>
    <t>Double avant carpé 3/2 vrille</t>
  </si>
  <si>
    <t>Double avant tendu</t>
  </si>
  <si>
    <t>Double avant tendu 1/2 vrille</t>
  </si>
  <si>
    <t>Double avant tendu 1 vrille</t>
  </si>
  <si>
    <t>Double avant tendu 3/2 vrille</t>
  </si>
  <si>
    <t xml:space="preserve"> --- Acrobaties arrière ---</t>
  </si>
  <si>
    <t>Salto arrière groupé 1/2 vrille</t>
  </si>
  <si>
    <t>Salto arrière groupé 1 vrille</t>
  </si>
  <si>
    <t>Salto arrière groupé 3/2 vrille</t>
  </si>
  <si>
    <t>Salto arrière groupé 2 vrilles</t>
  </si>
  <si>
    <t>Salto arrière groupé 5/2 vrilles</t>
  </si>
  <si>
    <t>Salto arrière groupé 3 vrilles</t>
  </si>
  <si>
    <t>Salto arrière groupé 7/2 vrilles</t>
  </si>
  <si>
    <t>Salto arrière groupé 4 vrilles</t>
  </si>
  <si>
    <t>Salto arrière carpé 1/2 vrille</t>
  </si>
  <si>
    <t>Salto arrière carpé 1 vrille</t>
  </si>
  <si>
    <t>Salto arrière carpé 3/2 vrille</t>
  </si>
  <si>
    <t>Salto arrière carpé 2 vrilles</t>
  </si>
  <si>
    <t>Salto arrière carpé 5/2 vrilles</t>
  </si>
  <si>
    <t>Salto arrière carpé 3 vrilles</t>
  </si>
  <si>
    <t>Salto arrière carpé 7/2 vrilles</t>
  </si>
  <si>
    <t>Salto arrière carpé 4 vrilles</t>
  </si>
  <si>
    <t>Salto arrière tendu 1/2 vrille</t>
  </si>
  <si>
    <t>Salto arrière tendu 1 vrille</t>
  </si>
  <si>
    <t>Salto arrière tendu 3/2 vrille</t>
  </si>
  <si>
    <t>Salto arrière tendu 2 vrilles</t>
  </si>
  <si>
    <t>Salto arrière tendu 5/2 vrilles</t>
  </si>
  <si>
    <t>Salto arrière tendu 3 vrilles</t>
  </si>
  <si>
    <t>Salto arrière tendu 7/2 vrilles</t>
  </si>
  <si>
    <t>Salto arrière tendu 4 vrilles</t>
  </si>
  <si>
    <t>Double arrière groupé</t>
  </si>
  <si>
    <t>Double arrière groupé 1/2 vrille</t>
  </si>
  <si>
    <t>Double arrière groupé 1 vrille</t>
  </si>
  <si>
    <t>Double arrière carpé</t>
  </si>
  <si>
    <t>Double arrière carpé 1/2 vrille</t>
  </si>
  <si>
    <t>Double arrière carpé 1 vrille</t>
  </si>
  <si>
    <t>Double arrière tendu</t>
  </si>
  <si>
    <t>Double arrière tendu 1/2 vrille</t>
  </si>
  <si>
    <t>Double arrière tendu 1 vrille</t>
  </si>
  <si>
    <t>Erreur</t>
  </si>
  <si>
    <t>Liaison salto + salto</t>
  </si>
  <si>
    <t>Oui</t>
  </si>
  <si>
    <t>Non</t>
  </si>
  <si>
    <t>CARTE DE COMPETITION</t>
  </si>
  <si>
    <t>MINI-TRAMPOLINE</t>
  </si>
  <si>
    <t>Difficulté</t>
  </si>
  <si>
    <t>SOL</t>
  </si>
  <si>
    <t>Exigences de composition</t>
  </si>
  <si>
    <t>Gymnastes à placer</t>
  </si>
  <si>
    <t xml:space="preserve"> --- Pivots ---</t>
  </si>
  <si>
    <t xml:space="preserve"> --- Maintients ---</t>
  </si>
  <si>
    <t xml:space="preserve"> --- Maintients Mains ---</t>
  </si>
  <si>
    <t xml:space="preserve"> --- Sauts 2 pieds ---</t>
  </si>
  <si>
    <t xml:space="preserve"> --- Sauts 1 pied ---</t>
  </si>
  <si>
    <t xml:space="preserve"> --- Groupe Element ---</t>
  </si>
  <si>
    <t>G401</t>
  </si>
  <si>
    <t>Note de difficulté</t>
  </si>
  <si>
    <t>Formation 1</t>
  </si>
  <si>
    <t>Formation 2</t>
  </si>
  <si>
    <t>Formation 3</t>
  </si>
  <si>
    <t>Formation 4</t>
  </si>
  <si>
    <t>Formation 5</t>
  </si>
  <si>
    <t>Formation 6</t>
  </si>
  <si>
    <t>Formation 7</t>
  </si>
  <si>
    <t>Formation 8</t>
  </si>
  <si>
    <t>Formation 9</t>
  </si>
  <si>
    <t>Formation 10</t>
  </si>
  <si>
    <t>Formation 11</t>
  </si>
  <si>
    <t>Formation 12</t>
  </si>
  <si>
    <t>ASSOCIATION :</t>
  </si>
  <si>
    <t>TEAMGYM</t>
  </si>
  <si>
    <t>N° Equipe :</t>
  </si>
  <si>
    <t>Enseignant</t>
  </si>
  <si>
    <t>Juge</t>
  </si>
  <si>
    <t>Gymnaste 1</t>
  </si>
  <si>
    <t>Gymnaste 2</t>
  </si>
  <si>
    <t>Gymnaste 3</t>
  </si>
  <si>
    <t>Gymnaste 4</t>
  </si>
  <si>
    <t>Gymnaste 5</t>
  </si>
  <si>
    <t>Gymnaste 6</t>
  </si>
  <si>
    <t>Gymnaste 7</t>
  </si>
  <si>
    <t>Gymnaste 8</t>
  </si>
  <si>
    <t>Gymnaste 9</t>
  </si>
  <si>
    <t>Gymnaste 10</t>
  </si>
  <si>
    <t>Gymnaste 11</t>
  </si>
  <si>
    <t>Gymnaste 12</t>
  </si>
  <si>
    <t>NOM</t>
  </si>
  <si>
    <t>Prénom</t>
  </si>
  <si>
    <t>N° de licence</t>
  </si>
  <si>
    <t>EQUIPE :</t>
  </si>
  <si>
    <t>DB201</t>
  </si>
  <si>
    <t>DB202</t>
  </si>
  <si>
    <t>DB401</t>
  </si>
  <si>
    <t>DB402</t>
  </si>
  <si>
    <t>DB403</t>
  </si>
  <si>
    <t>SB402</t>
  </si>
  <si>
    <t>SB203</t>
  </si>
  <si>
    <t>SB403</t>
  </si>
  <si>
    <t>SB204</t>
  </si>
  <si>
    <t>SB404</t>
  </si>
  <si>
    <t>HB201</t>
  </si>
  <si>
    <t>HB203</t>
  </si>
  <si>
    <t>HB205</t>
  </si>
  <si>
    <t>HB206</t>
  </si>
  <si>
    <t>HB207</t>
  </si>
  <si>
    <t>HB402</t>
  </si>
  <si>
    <t>HB403</t>
  </si>
  <si>
    <t>HB404</t>
  </si>
  <si>
    <t>J201</t>
  </si>
  <si>
    <t>J202</t>
  </si>
  <si>
    <t>J203</t>
  </si>
  <si>
    <t>J204</t>
  </si>
  <si>
    <t>J205</t>
  </si>
  <si>
    <t>J401</t>
  </si>
  <si>
    <t>J404</t>
  </si>
  <si>
    <t>J405</t>
  </si>
  <si>
    <t>J406</t>
  </si>
  <si>
    <t>J407</t>
  </si>
  <si>
    <t>J208</t>
  </si>
  <si>
    <t>J408</t>
  </si>
  <si>
    <t>J210</t>
  </si>
  <si>
    <t>J211</t>
  </si>
  <si>
    <t>J214</t>
  </si>
  <si>
    <t>J215</t>
  </si>
  <si>
    <t>J409</t>
  </si>
  <si>
    <t>J410</t>
  </si>
  <si>
    <t>J412</t>
  </si>
  <si>
    <t>J413</t>
  </si>
  <si>
    <t>J414</t>
  </si>
  <si>
    <t>J415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</si>
</sst>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b/>
      <sz val="11"/>
      <color theme="1"/>
      <name val="Avenir Next LT Pro"/>
      <family val="2"/>
    </font>
    <font>
      <b/>
      <u/>
      <sz val="11"/>
      <color theme="1"/>
      <name val="Avenir Next LT Pro"/>
      <family val="2"/>
    </font>
    <font>
      <b/>
      <sz val="20"/>
      <color theme="0"/>
      <name val="Avenir Next LT Pro"/>
      <family val="2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b/>
      <sz val="14"/>
      <color theme="1"/>
      <name val="Avenir Next LT Pro"/>
      <family val="2"/>
    </font>
    <font>
      <sz val="11"/>
      <color theme="0"/>
      <name val="Avenir Next LT Pro"/>
      <family val="2"/>
    </font>
    <font>
      <b/>
      <sz val="16"/>
      <color theme="1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F96C1"/>
        <bgColor indexed="64"/>
      </patternFill>
    </fill>
    <fill>
      <patternFill patternType="solid">
        <fgColor rgb="FF0099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1" fillId="0" borderId="17" xfId="0" applyFont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1" fillId="0" borderId="17" xfId="0" applyFont="1" applyBorder="1" applyAlignment="1" applyProtection="1">
      <alignment horizontal="left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71967</xdr:colOff>
      <xdr:row>0</xdr:row>
      <xdr:rowOff>0</xdr:rowOff>
    </xdr:from>
    <xdr:to>
      <xdr:col>12</xdr:col>
      <xdr:colOff>25400</xdr:colOff>
      <xdr:row>5</xdr:row>
      <xdr:rowOff>138247</xdr:rowOff>
    </xdr:to>
    <xdr:pic>
      <xdr:nvPicPr>
        <xdr:cNvPr id="2" name="Image 1" descr="sport-u.com | Charte graphique">
          <a:extLst>
            <a:ext uri="{FF2B5EF4-FFF2-40B4-BE49-F238E27FC236}">
              <a16:creationId xmlns:a16="http://schemas.microsoft.com/office/drawing/2014/main" id="{D703B8F0-B0BC-41A6-9175-008459C8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1567" y="0"/>
          <a:ext cx="1538393" cy="1136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71967</xdr:colOff>
      <xdr:row>0</xdr:row>
      <xdr:rowOff>0</xdr:rowOff>
    </xdr:from>
    <xdr:to>
      <xdr:col>11</xdr:col>
      <xdr:colOff>695960</xdr:colOff>
      <xdr:row>5</xdr:row>
      <xdr:rowOff>130627</xdr:rowOff>
    </xdr:to>
    <xdr:pic>
      <xdr:nvPicPr>
        <xdr:cNvPr id="2" name="Image 1" descr="sport-u.com | Charte graphique">
          <a:extLst>
            <a:ext uri="{FF2B5EF4-FFF2-40B4-BE49-F238E27FC236}">
              <a16:creationId xmlns:a16="http://schemas.microsoft.com/office/drawing/2014/main" id="{319C840B-0027-4231-8F7D-1FEADD3B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0627" y="0"/>
          <a:ext cx="1538393" cy="1128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464820</xdr:colOff>
      <xdr:row>16</xdr:row>
      <xdr:rowOff>106680</xdr:rowOff>
    </xdr:from>
    <xdr:to>
      <xdr:col>10</xdr:col>
      <xdr:colOff>464820</xdr:colOff>
      <xdr:row>18</xdr:row>
      <xdr:rowOff>36195</xdr:rowOff>
    </xdr:to>
    <xdr:cxnSp macro="">
      <xdr:nvCxnSpPr>
        <xdr:cNvPr id="10" name="Connecteur droit avec flèche 53">
          <a:extLst>
            <a:ext uri="{FF2B5EF4-FFF2-40B4-BE49-F238E27FC236}">
              <a16:creationId xmlns:a16="http://schemas.microsoft.com/office/drawing/2014/main" id="{15A1ED76-036D-496D-B9A1-7D49D8CBB653}"/>
            </a:ext>
          </a:extLst>
        </xdr:cNvPr>
        <xdr:cNvCxnSpPr>
          <a:cxnSpLocks noChangeShapeType="1"/>
        </xdr:cNvCxnSpPr>
      </xdr:nvCxnSpPr>
      <xdr:spPr bwMode="auto">
        <a:xfrm flipV="1">
          <a:off x="8389620" y="3116580"/>
          <a:ext cx="0" cy="295275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396240</xdr:colOff>
      <xdr:row>29</xdr:row>
      <xdr:rowOff>0</xdr:rowOff>
    </xdr:from>
    <xdr:to>
      <xdr:col>11</xdr:col>
      <xdr:colOff>504240</xdr:colOff>
      <xdr:row>29</xdr:row>
      <xdr:rowOff>106680</xdr:rowOff>
    </xdr:to>
    <xdr:sp macro="" textlink="">
      <xdr:nvSpPr>
        <xdr:cNvPr id="19" name="Organigramme : Jonction de sommaire 18">
          <a:extLst>
            <a:ext uri="{FF2B5EF4-FFF2-40B4-BE49-F238E27FC236}">
              <a16:creationId xmlns:a16="http://schemas.microsoft.com/office/drawing/2014/main" id="{57741F96-4744-40D5-A12B-059646AF2F50}"/>
            </a:ext>
          </a:extLst>
        </xdr:cNvPr>
        <xdr:cNvSpPr/>
      </xdr:nvSpPr>
      <xdr:spPr>
        <a:xfrm>
          <a:off x="9928860" y="531114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548640</xdr:colOff>
      <xdr:row>29</xdr:row>
      <xdr:rowOff>152400</xdr:rowOff>
    </xdr:from>
    <xdr:to>
      <xdr:col>11</xdr:col>
      <xdr:colOff>656640</xdr:colOff>
      <xdr:row>30</xdr:row>
      <xdr:rowOff>76200</xdr:rowOff>
    </xdr:to>
    <xdr:sp macro="" textlink="">
      <xdr:nvSpPr>
        <xdr:cNvPr id="20" name="Organigramme : Jonction de sommaire 19">
          <a:extLst>
            <a:ext uri="{FF2B5EF4-FFF2-40B4-BE49-F238E27FC236}">
              <a16:creationId xmlns:a16="http://schemas.microsoft.com/office/drawing/2014/main" id="{AE97CB62-A8A3-43DA-92B0-BD3C1EC7BB84}"/>
            </a:ext>
          </a:extLst>
        </xdr:cNvPr>
        <xdr:cNvSpPr/>
      </xdr:nvSpPr>
      <xdr:spPr>
        <a:xfrm>
          <a:off x="10081260" y="546354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388620</xdr:colOff>
      <xdr:row>28</xdr:row>
      <xdr:rowOff>22860</xdr:rowOff>
    </xdr:from>
    <xdr:to>
      <xdr:col>11</xdr:col>
      <xdr:colOff>496620</xdr:colOff>
      <xdr:row>28</xdr:row>
      <xdr:rowOff>129540</xdr:rowOff>
    </xdr:to>
    <xdr:sp macro="" textlink="">
      <xdr:nvSpPr>
        <xdr:cNvPr id="29" name="Organigramme : Jonction de sommaire 28">
          <a:extLst>
            <a:ext uri="{FF2B5EF4-FFF2-40B4-BE49-F238E27FC236}">
              <a16:creationId xmlns:a16="http://schemas.microsoft.com/office/drawing/2014/main" id="{01432E94-7955-46BB-9C89-F30EDAE71EFB}"/>
            </a:ext>
          </a:extLst>
        </xdr:cNvPr>
        <xdr:cNvSpPr/>
      </xdr:nvSpPr>
      <xdr:spPr>
        <a:xfrm>
          <a:off x="9921240" y="51511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541020</xdr:colOff>
      <xdr:row>28</xdr:row>
      <xdr:rowOff>175260</xdr:rowOff>
    </xdr:from>
    <xdr:to>
      <xdr:col>11</xdr:col>
      <xdr:colOff>649020</xdr:colOff>
      <xdr:row>29</xdr:row>
      <xdr:rowOff>99060</xdr:rowOff>
    </xdr:to>
    <xdr:sp macro="" textlink="">
      <xdr:nvSpPr>
        <xdr:cNvPr id="30" name="Organigramme : Jonction de sommaire 29">
          <a:extLst>
            <a:ext uri="{FF2B5EF4-FFF2-40B4-BE49-F238E27FC236}">
              <a16:creationId xmlns:a16="http://schemas.microsoft.com/office/drawing/2014/main" id="{84D11111-6E4D-43E3-A382-69F6E64F8D6F}"/>
            </a:ext>
          </a:extLst>
        </xdr:cNvPr>
        <xdr:cNvSpPr/>
      </xdr:nvSpPr>
      <xdr:spPr>
        <a:xfrm>
          <a:off x="10073640" y="53035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388620</xdr:colOff>
      <xdr:row>27</xdr:row>
      <xdr:rowOff>53340</xdr:rowOff>
    </xdr:from>
    <xdr:to>
      <xdr:col>11</xdr:col>
      <xdr:colOff>496620</xdr:colOff>
      <xdr:row>27</xdr:row>
      <xdr:rowOff>160020</xdr:rowOff>
    </xdr:to>
    <xdr:sp macro="" textlink="">
      <xdr:nvSpPr>
        <xdr:cNvPr id="38" name="Organigramme : Jonction de sommaire 37">
          <a:extLst>
            <a:ext uri="{FF2B5EF4-FFF2-40B4-BE49-F238E27FC236}">
              <a16:creationId xmlns:a16="http://schemas.microsoft.com/office/drawing/2014/main" id="{F67EEB5F-C282-4620-981E-C70D6C57047F}"/>
            </a:ext>
          </a:extLst>
        </xdr:cNvPr>
        <xdr:cNvSpPr/>
      </xdr:nvSpPr>
      <xdr:spPr>
        <a:xfrm>
          <a:off x="9921240" y="49987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541020</xdr:colOff>
      <xdr:row>28</xdr:row>
      <xdr:rowOff>22860</xdr:rowOff>
    </xdr:from>
    <xdr:to>
      <xdr:col>11</xdr:col>
      <xdr:colOff>649020</xdr:colOff>
      <xdr:row>28</xdr:row>
      <xdr:rowOff>129540</xdr:rowOff>
    </xdr:to>
    <xdr:sp macro="" textlink="">
      <xdr:nvSpPr>
        <xdr:cNvPr id="39" name="Organigramme : Jonction de sommaire 38">
          <a:extLst>
            <a:ext uri="{FF2B5EF4-FFF2-40B4-BE49-F238E27FC236}">
              <a16:creationId xmlns:a16="http://schemas.microsoft.com/office/drawing/2014/main" id="{23004865-8B30-49FC-A910-64AE0DB8301B}"/>
            </a:ext>
          </a:extLst>
        </xdr:cNvPr>
        <xdr:cNvSpPr/>
      </xdr:nvSpPr>
      <xdr:spPr>
        <a:xfrm>
          <a:off x="10073640" y="51511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388620</xdr:colOff>
      <xdr:row>26</xdr:row>
      <xdr:rowOff>83820</xdr:rowOff>
    </xdr:from>
    <xdr:to>
      <xdr:col>11</xdr:col>
      <xdr:colOff>496620</xdr:colOff>
      <xdr:row>27</xdr:row>
      <xdr:rowOff>7620</xdr:rowOff>
    </xdr:to>
    <xdr:sp macro="" textlink="">
      <xdr:nvSpPr>
        <xdr:cNvPr id="46" name="Organigramme : Jonction de sommaire 45">
          <a:extLst>
            <a:ext uri="{FF2B5EF4-FFF2-40B4-BE49-F238E27FC236}">
              <a16:creationId xmlns:a16="http://schemas.microsoft.com/office/drawing/2014/main" id="{FC35C038-015E-4C26-A6AA-C44AFFE4689C}"/>
            </a:ext>
          </a:extLst>
        </xdr:cNvPr>
        <xdr:cNvSpPr/>
      </xdr:nvSpPr>
      <xdr:spPr>
        <a:xfrm>
          <a:off x="9921240" y="48463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541020</xdr:colOff>
      <xdr:row>27</xdr:row>
      <xdr:rowOff>53340</xdr:rowOff>
    </xdr:from>
    <xdr:to>
      <xdr:col>11</xdr:col>
      <xdr:colOff>649020</xdr:colOff>
      <xdr:row>27</xdr:row>
      <xdr:rowOff>160020</xdr:rowOff>
    </xdr:to>
    <xdr:sp macro="" textlink="">
      <xdr:nvSpPr>
        <xdr:cNvPr id="47" name="Organigramme : Jonction de sommaire 46">
          <a:extLst>
            <a:ext uri="{FF2B5EF4-FFF2-40B4-BE49-F238E27FC236}">
              <a16:creationId xmlns:a16="http://schemas.microsoft.com/office/drawing/2014/main" id="{DC38BD55-9E28-4087-ADD1-06B8E81A0B91}"/>
            </a:ext>
          </a:extLst>
        </xdr:cNvPr>
        <xdr:cNvSpPr/>
      </xdr:nvSpPr>
      <xdr:spPr>
        <a:xfrm>
          <a:off x="10073640" y="49987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401176</xdr:colOff>
      <xdr:row>31</xdr:row>
      <xdr:rowOff>113782</xdr:rowOff>
    </xdr:from>
    <xdr:to>
      <xdr:col>11</xdr:col>
      <xdr:colOff>509176</xdr:colOff>
      <xdr:row>32</xdr:row>
      <xdr:rowOff>38621</xdr:rowOff>
    </xdr:to>
    <xdr:sp macro="" textlink="">
      <xdr:nvSpPr>
        <xdr:cNvPr id="48" name="Organigramme : Jonction de sommaire 47">
          <a:extLst>
            <a:ext uri="{FF2B5EF4-FFF2-40B4-BE49-F238E27FC236}">
              <a16:creationId xmlns:a16="http://schemas.microsoft.com/office/drawing/2014/main" id="{6B5A0FDD-B2D4-4170-A440-02E67996424C}"/>
            </a:ext>
          </a:extLst>
        </xdr:cNvPr>
        <xdr:cNvSpPr/>
      </xdr:nvSpPr>
      <xdr:spPr>
        <a:xfrm>
          <a:off x="9930506" y="5759509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396240</xdr:colOff>
      <xdr:row>25</xdr:row>
      <xdr:rowOff>114300</xdr:rowOff>
    </xdr:from>
    <xdr:to>
      <xdr:col>11</xdr:col>
      <xdr:colOff>504240</xdr:colOff>
      <xdr:row>26</xdr:row>
      <xdr:rowOff>38100</xdr:rowOff>
    </xdr:to>
    <xdr:sp macro="" textlink="">
      <xdr:nvSpPr>
        <xdr:cNvPr id="53" name="Organigramme : Jonction de sommaire 52">
          <a:extLst>
            <a:ext uri="{FF2B5EF4-FFF2-40B4-BE49-F238E27FC236}">
              <a16:creationId xmlns:a16="http://schemas.microsoft.com/office/drawing/2014/main" id="{2AC43FA6-357D-4C61-A592-7C785ED95B18}"/>
            </a:ext>
          </a:extLst>
        </xdr:cNvPr>
        <xdr:cNvSpPr/>
      </xdr:nvSpPr>
      <xdr:spPr>
        <a:xfrm>
          <a:off x="9928860" y="46939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548640</xdr:colOff>
      <xdr:row>26</xdr:row>
      <xdr:rowOff>83820</xdr:rowOff>
    </xdr:from>
    <xdr:to>
      <xdr:col>11</xdr:col>
      <xdr:colOff>656640</xdr:colOff>
      <xdr:row>27</xdr:row>
      <xdr:rowOff>7620</xdr:rowOff>
    </xdr:to>
    <xdr:sp macro="" textlink="">
      <xdr:nvSpPr>
        <xdr:cNvPr id="54" name="Organigramme : Jonction de sommaire 53">
          <a:extLst>
            <a:ext uri="{FF2B5EF4-FFF2-40B4-BE49-F238E27FC236}">
              <a16:creationId xmlns:a16="http://schemas.microsoft.com/office/drawing/2014/main" id="{E14ED38D-5A32-42D3-8ED9-ED2B7B3A4FD8}"/>
            </a:ext>
          </a:extLst>
        </xdr:cNvPr>
        <xdr:cNvSpPr/>
      </xdr:nvSpPr>
      <xdr:spPr>
        <a:xfrm>
          <a:off x="10081260" y="48463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701040</xdr:colOff>
      <xdr:row>27</xdr:row>
      <xdr:rowOff>53340</xdr:rowOff>
    </xdr:from>
    <xdr:to>
      <xdr:col>11</xdr:col>
      <xdr:colOff>809040</xdr:colOff>
      <xdr:row>27</xdr:row>
      <xdr:rowOff>160020</xdr:rowOff>
    </xdr:to>
    <xdr:sp macro="" textlink="">
      <xdr:nvSpPr>
        <xdr:cNvPr id="55" name="Organigramme : Jonction de sommaire 54">
          <a:extLst>
            <a:ext uri="{FF2B5EF4-FFF2-40B4-BE49-F238E27FC236}">
              <a16:creationId xmlns:a16="http://schemas.microsoft.com/office/drawing/2014/main" id="{9FAC0A62-5CE8-4947-AAAD-06BCDC940D65}"/>
            </a:ext>
          </a:extLst>
        </xdr:cNvPr>
        <xdr:cNvSpPr/>
      </xdr:nvSpPr>
      <xdr:spPr>
        <a:xfrm>
          <a:off x="10233660" y="499872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396240</xdr:colOff>
      <xdr:row>24</xdr:row>
      <xdr:rowOff>152400</xdr:rowOff>
    </xdr:from>
    <xdr:to>
      <xdr:col>11</xdr:col>
      <xdr:colOff>504240</xdr:colOff>
      <xdr:row>25</xdr:row>
      <xdr:rowOff>76200</xdr:rowOff>
    </xdr:to>
    <xdr:sp macro="" textlink="">
      <xdr:nvSpPr>
        <xdr:cNvPr id="59" name="Organigramme : Jonction de sommaire 58">
          <a:extLst>
            <a:ext uri="{FF2B5EF4-FFF2-40B4-BE49-F238E27FC236}">
              <a16:creationId xmlns:a16="http://schemas.microsoft.com/office/drawing/2014/main" id="{813BAB51-2AF5-4E73-91E5-DB1E79FCB026}"/>
            </a:ext>
          </a:extLst>
        </xdr:cNvPr>
        <xdr:cNvSpPr/>
      </xdr:nvSpPr>
      <xdr:spPr>
        <a:xfrm>
          <a:off x="9928860" y="454914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548640</xdr:colOff>
      <xdr:row>25</xdr:row>
      <xdr:rowOff>121920</xdr:rowOff>
    </xdr:from>
    <xdr:to>
      <xdr:col>11</xdr:col>
      <xdr:colOff>656640</xdr:colOff>
      <xdr:row>26</xdr:row>
      <xdr:rowOff>45720</xdr:rowOff>
    </xdr:to>
    <xdr:sp macro="" textlink="">
      <xdr:nvSpPr>
        <xdr:cNvPr id="60" name="Organigramme : Jonction de sommaire 59">
          <a:extLst>
            <a:ext uri="{FF2B5EF4-FFF2-40B4-BE49-F238E27FC236}">
              <a16:creationId xmlns:a16="http://schemas.microsoft.com/office/drawing/2014/main" id="{05EEF507-D872-4274-86C4-F1DB32A0A0DB}"/>
            </a:ext>
          </a:extLst>
        </xdr:cNvPr>
        <xdr:cNvSpPr/>
      </xdr:nvSpPr>
      <xdr:spPr>
        <a:xfrm>
          <a:off x="10081260" y="470154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701040</xdr:colOff>
      <xdr:row>26</xdr:row>
      <xdr:rowOff>91440</xdr:rowOff>
    </xdr:from>
    <xdr:to>
      <xdr:col>11</xdr:col>
      <xdr:colOff>809040</xdr:colOff>
      <xdr:row>27</xdr:row>
      <xdr:rowOff>15240</xdr:rowOff>
    </xdr:to>
    <xdr:sp macro="" textlink="">
      <xdr:nvSpPr>
        <xdr:cNvPr id="61" name="Organigramme : Jonction de sommaire 60">
          <a:extLst>
            <a:ext uri="{FF2B5EF4-FFF2-40B4-BE49-F238E27FC236}">
              <a16:creationId xmlns:a16="http://schemas.microsoft.com/office/drawing/2014/main" id="{B69997E8-EB2C-4D71-BD46-D37F05498CAD}"/>
            </a:ext>
          </a:extLst>
        </xdr:cNvPr>
        <xdr:cNvSpPr/>
      </xdr:nvSpPr>
      <xdr:spPr>
        <a:xfrm>
          <a:off x="10233660" y="4853940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394334</xdr:colOff>
      <xdr:row>23</xdr:row>
      <xdr:rowOff>177685</xdr:rowOff>
    </xdr:from>
    <xdr:to>
      <xdr:col>11</xdr:col>
      <xdr:colOff>502334</xdr:colOff>
      <xdr:row>24</xdr:row>
      <xdr:rowOff>102524</xdr:rowOff>
    </xdr:to>
    <xdr:sp macro="" textlink="">
      <xdr:nvSpPr>
        <xdr:cNvPr id="64" name="Organigramme : Jonction de sommaire 63">
          <a:extLst>
            <a:ext uri="{FF2B5EF4-FFF2-40B4-BE49-F238E27FC236}">
              <a16:creationId xmlns:a16="http://schemas.microsoft.com/office/drawing/2014/main" id="{C38DF64B-1512-4B29-BE27-A23B2E42123F}"/>
            </a:ext>
          </a:extLst>
        </xdr:cNvPr>
        <xdr:cNvSpPr/>
      </xdr:nvSpPr>
      <xdr:spPr>
        <a:xfrm>
          <a:off x="9923664" y="4368685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546734</xdr:colOff>
      <xdr:row>24</xdr:row>
      <xdr:rowOff>148244</xdr:rowOff>
    </xdr:from>
    <xdr:to>
      <xdr:col>11</xdr:col>
      <xdr:colOff>654734</xdr:colOff>
      <xdr:row>25</xdr:row>
      <xdr:rowOff>72044</xdr:rowOff>
    </xdr:to>
    <xdr:sp macro="" textlink="">
      <xdr:nvSpPr>
        <xdr:cNvPr id="65" name="Organigramme : Jonction de sommaire 64">
          <a:extLst>
            <a:ext uri="{FF2B5EF4-FFF2-40B4-BE49-F238E27FC236}">
              <a16:creationId xmlns:a16="http://schemas.microsoft.com/office/drawing/2014/main" id="{3FD0D66C-94F9-4273-AFA3-84A1A8DE9BF1}"/>
            </a:ext>
          </a:extLst>
        </xdr:cNvPr>
        <xdr:cNvSpPr/>
      </xdr:nvSpPr>
      <xdr:spPr>
        <a:xfrm>
          <a:off x="10076064" y="4521085"/>
          <a:ext cx="108000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699134</xdr:colOff>
      <xdr:row>25</xdr:row>
      <xdr:rowOff>117764</xdr:rowOff>
    </xdr:from>
    <xdr:to>
      <xdr:col>11</xdr:col>
      <xdr:colOff>807134</xdr:colOff>
      <xdr:row>26</xdr:row>
      <xdr:rowOff>41564</xdr:rowOff>
    </xdr:to>
    <xdr:sp macro="" textlink="">
      <xdr:nvSpPr>
        <xdr:cNvPr id="66" name="Organigramme : Jonction de sommaire 65">
          <a:extLst>
            <a:ext uri="{FF2B5EF4-FFF2-40B4-BE49-F238E27FC236}">
              <a16:creationId xmlns:a16="http://schemas.microsoft.com/office/drawing/2014/main" id="{A5269CB1-9DD8-4D69-9000-B1A5DDEA45B1}"/>
            </a:ext>
          </a:extLst>
        </xdr:cNvPr>
        <xdr:cNvSpPr/>
      </xdr:nvSpPr>
      <xdr:spPr>
        <a:xfrm>
          <a:off x="10228464" y="4672446"/>
          <a:ext cx="108000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704330</xdr:colOff>
      <xdr:row>32</xdr:row>
      <xdr:rowOff>69967</xdr:rowOff>
    </xdr:from>
    <xdr:to>
      <xdr:col>11</xdr:col>
      <xdr:colOff>811465</xdr:colOff>
      <xdr:row>32</xdr:row>
      <xdr:rowOff>175608</xdr:rowOff>
    </xdr:to>
    <xdr:sp macro="" textlink="">
      <xdr:nvSpPr>
        <xdr:cNvPr id="67" name="Organigramme : Jonction de sommaire 66">
          <a:extLst>
            <a:ext uri="{FF2B5EF4-FFF2-40B4-BE49-F238E27FC236}">
              <a16:creationId xmlns:a16="http://schemas.microsoft.com/office/drawing/2014/main" id="{004B3713-AD34-4893-8C25-446DB666312C}"/>
            </a:ext>
          </a:extLst>
        </xdr:cNvPr>
        <xdr:cNvSpPr/>
      </xdr:nvSpPr>
      <xdr:spPr>
        <a:xfrm>
          <a:off x="10233660" y="5897535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386714</xdr:colOff>
      <xdr:row>23</xdr:row>
      <xdr:rowOff>18704</xdr:rowOff>
    </xdr:from>
    <xdr:to>
      <xdr:col>11</xdr:col>
      <xdr:colOff>494714</xdr:colOff>
      <xdr:row>23</xdr:row>
      <xdr:rowOff>125384</xdr:rowOff>
    </xdr:to>
    <xdr:sp macro="" textlink="">
      <xdr:nvSpPr>
        <xdr:cNvPr id="69" name="Organigramme : Jonction de sommaire 68">
          <a:extLst>
            <a:ext uri="{FF2B5EF4-FFF2-40B4-BE49-F238E27FC236}">
              <a16:creationId xmlns:a16="http://schemas.microsoft.com/office/drawing/2014/main" id="{C8212CFC-AB58-4AF8-9C01-A9C493020B18}"/>
            </a:ext>
          </a:extLst>
        </xdr:cNvPr>
        <xdr:cNvSpPr/>
      </xdr:nvSpPr>
      <xdr:spPr>
        <a:xfrm>
          <a:off x="9916044" y="4209704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539114</xdr:colOff>
      <xdr:row>23</xdr:row>
      <xdr:rowOff>171104</xdr:rowOff>
    </xdr:from>
    <xdr:to>
      <xdr:col>11</xdr:col>
      <xdr:colOff>647114</xdr:colOff>
      <xdr:row>24</xdr:row>
      <xdr:rowOff>94904</xdr:rowOff>
    </xdr:to>
    <xdr:sp macro="" textlink="">
      <xdr:nvSpPr>
        <xdr:cNvPr id="70" name="Organigramme : Jonction de sommaire 69">
          <a:extLst>
            <a:ext uri="{FF2B5EF4-FFF2-40B4-BE49-F238E27FC236}">
              <a16:creationId xmlns:a16="http://schemas.microsoft.com/office/drawing/2014/main" id="{F322323C-0067-4715-B236-507C76BFC2C1}"/>
            </a:ext>
          </a:extLst>
        </xdr:cNvPr>
        <xdr:cNvSpPr/>
      </xdr:nvSpPr>
      <xdr:spPr>
        <a:xfrm>
          <a:off x="10068444" y="4362104"/>
          <a:ext cx="108000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691514</xdr:colOff>
      <xdr:row>24</xdr:row>
      <xdr:rowOff>140624</xdr:rowOff>
    </xdr:from>
    <xdr:to>
      <xdr:col>11</xdr:col>
      <xdr:colOff>799514</xdr:colOff>
      <xdr:row>25</xdr:row>
      <xdr:rowOff>64424</xdr:rowOff>
    </xdr:to>
    <xdr:sp macro="" textlink="">
      <xdr:nvSpPr>
        <xdr:cNvPr id="71" name="Organigramme : Jonction de sommaire 70">
          <a:extLst>
            <a:ext uri="{FF2B5EF4-FFF2-40B4-BE49-F238E27FC236}">
              <a16:creationId xmlns:a16="http://schemas.microsoft.com/office/drawing/2014/main" id="{D3C56959-F256-4F86-AD9A-184E2562B5E0}"/>
            </a:ext>
          </a:extLst>
        </xdr:cNvPr>
        <xdr:cNvSpPr/>
      </xdr:nvSpPr>
      <xdr:spPr>
        <a:xfrm>
          <a:off x="10220844" y="4513465"/>
          <a:ext cx="108000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696710</xdr:colOff>
      <xdr:row>31</xdr:row>
      <xdr:rowOff>92827</xdr:rowOff>
    </xdr:from>
    <xdr:to>
      <xdr:col>11</xdr:col>
      <xdr:colOff>803845</xdr:colOff>
      <xdr:row>32</xdr:row>
      <xdr:rowOff>16627</xdr:rowOff>
    </xdr:to>
    <xdr:sp macro="" textlink="">
      <xdr:nvSpPr>
        <xdr:cNvPr id="72" name="Organigramme : Jonction de sommaire 71">
          <a:extLst>
            <a:ext uri="{FF2B5EF4-FFF2-40B4-BE49-F238E27FC236}">
              <a16:creationId xmlns:a16="http://schemas.microsoft.com/office/drawing/2014/main" id="{145A16A8-E45F-4FEA-B68C-C1E86B244FBA}"/>
            </a:ext>
          </a:extLst>
        </xdr:cNvPr>
        <xdr:cNvSpPr/>
      </xdr:nvSpPr>
      <xdr:spPr>
        <a:xfrm>
          <a:off x="10226040" y="5738554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539114</xdr:colOff>
      <xdr:row>23</xdr:row>
      <xdr:rowOff>18704</xdr:rowOff>
    </xdr:from>
    <xdr:to>
      <xdr:col>11</xdr:col>
      <xdr:colOff>647114</xdr:colOff>
      <xdr:row>23</xdr:row>
      <xdr:rowOff>125384</xdr:rowOff>
    </xdr:to>
    <xdr:sp macro="" textlink="">
      <xdr:nvSpPr>
        <xdr:cNvPr id="74" name="Organigramme : Jonction de sommaire 73">
          <a:extLst>
            <a:ext uri="{FF2B5EF4-FFF2-40B4-BE49-F238E27FC236}">
              <a16:creationId xmlns:a16="http://schemas.microsoft.com/office/drawing/2014/main" id="{826C999A-2F27-4BBC-AA41-938048EE0CAD}"/>
            </a:ext>
          </a:extLst>
        </xdr:cNvPr>
        <xdr:cNvSpPr/>
      </xdr:nvSpPr>
      <xdr:spPr>
        <a:xfrm>
          <a:off x="10068444" y="4209704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691514</xdr:colOff>
      <xdr:row>23</xdr:row>
      <xdr:rowOff>171104</xdr:rowOff>
    </xdr:from>
    <xdr:to>
      <xdr:col>11</xdr:col>
      <xdr:colOff>799514</xdr:colOff>
      <xdr:row>24</xdr:row>
      <xdr:rowOff>94904</xdr:rowOff>
    </xdr:to>
    <xdr:sp macro="" textlink="">
      <xdr:nvSpPr>
        <xdr:cNvPr id="75" name="Organigramme : Jonction de sommaire 74">
          <a:extLst>
            <a:ext uri="{FF2B5EF4-FFF2-40B4-BE49-F238E27FC236}">
              <a16:creationId xmlns:a16="http://schemas.microsoft.com/office/drawing/2014/main" id="{1E6E5D18-1175-4AD3-A5D5-DADF7E2114DB}"/>
            </a:ext>
          </a:extLst>
        </xdr:cNvPr>
        <xdr:cNvSpPr/>
      </xdr:nvSpPr>
      <xdr:spPr>
        <a:xfrm>
          <a:off x="10220844" y="4362104"/>
          <a:ext cx="108000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696710</xdr:colOff>
      <xdr:row>30</xdr:row>
      <xdr:rowOff>123307</xdr:rowOff>
    </xdr:from>
    <xdr:to>
      <xdr:col>11</xdr:col>
      <xdr:colOff>803845</xdr:colOff>
      <xdr:row>31</xdr:row>
      <xdr:rowOff>47107</xdr:rowOff>
    </xdr:to>
    <xdr:sp macro="" textlink="">
      <xdr:nvSpPr>
        <xdr:cNvPr id="76" name="Organigramme : Jonction de sommaire 75">
          <a:extLst>
            <a:ext uri="{FF2B5EF4-FFF2-40B4-BE49-F238E27FC236}">
              <a16:creationId xmlns:a16="http://schemas.microsoft.com/office/drawing/2014/main" id="{5993B301-F245-4FCE-86AA-6277CB436E35}"/>
            </a:ext>
          </a:extLst>
        </xdr:cNvPr>
        <xdr:cNvSpPr/>
      </xdr:nvSpPr>
      <xdr:spPr>
        <a:xfrm>
          <a:off x="10226040" y="5587193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691514</xdr:colOff>
      <xdr:row>23</xdr:row>
      <xdr:rowOff>18704</xdr:rowOff>
    </xdr:from>
    <xdr:to>
      <xdr:col>11</xdr:col>
      <xdr:colOff>799514</xdr:colOff>
      <xdr:row>23</xdr:row>
      <xdr:rowOff>125384</xdr:rowOff>
    </xdr:to>
    <xdr:sp macro="" textlink="">
      <xdr:nvSpPr>
        <xdr:cNvPr id="78" name="Organigramme : Jonction de sommaire 77">
          <a:extLst>
            <a:ext uri="{FF2B5EF4-FFF2-40B4-BE49-F238E27FC236}">
              <a16:creationId xmlns:a16="http://schemas.microsoft.com/office/drawing/2014/main" id="{7CCE0563-3E4C-4FF7-BE47-8E0976CD9373}"/>
            </a:ext>
          </a:extLst>
        </xdr:cNvPr>
        <xdr:cNvSpPr/>
      </xdr:nvSpPr>
      <xdr:spPr>
        <a:xfrm>
          <a:off x="10220844" y="4209704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696710</xdr:colOff>
      <xdr:row>29</xdr:row>
      <xdr:rowOff>153787</xdr:rowOff>
    </xdr:from>
    <xdr:to>
      <xdr:col>11</xdr:col>
      <xdr:colOff>803845</xdr:colOff>
      <xdr:row>30</xdr:row>
      <xdr:rowOff>77587</xdr:rowOff>
    </xdr:to>
    <xdr:sp macro="" textlink="">
      <xdr:nvSpPr>
        <xdr:cNvPr id="79" name="Organigramme : Jonction de sommaire 78">
          <a:extLst>
            <a:ext uri="{FF2B5EF4-FFF2-40B4-BE49-F238E27FC236}">
              <a16:creationId xmlns:a16="http://schemas.microsoft.com/office/drawing/2014/main" id="{8546B2EC-BFCE-403F-AE2D-B421A6662FA7}"/>
            </a:ext>
          </a:extLst>
        </xdr:cNvPr>
        <xdr:cNvSpPr/>
      </xdr:nvSpPr>
      <xdr:spPr>
        <a:xfrm>
          <a:off x="10226040" y="5435832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699134</xdr:colOff>
      <xdr:row>22</xdr:row>
      <xdr:rowOff>49184</xdr:rowOff>
    </xdr:from>
    <xdr:to>
      <xdr:col>11</xdr:col>
      <xdr:colOff>807134</xdr:colOff>
      <xdr:row>22</xdr:row>
      <xdr:rowOff>155864</xdr:rowOff>
    </xdr:to>
    <xdr:sp macro="" textlink="">
      <xdr:nvSpPr>
        <xdr:cNvPr id="80" name="Organigramme : Jonction de sommaire 79">
          <a:extLst>
            <a:ext uri="{FF2B5EF4-FFF2-40B4-BE49-F238E27FC236}">
              <a16:creationId xmlns:a16="http://schemas.microsoft.com/office/drawing/2014/main" id="{AD17FDD0-F285-4432-B055-45E02DA691BC}"/>
            </a:ext>
          </a:extLst>
        </xdr:cNvPr>
        <xdr:cNvSpPr/>
      </xdr:nvSpPr>
      <xdr:spPr>
        <a:xfrm>
          <a:off x="10228464" y="4058343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704330</xdr:colOff>
      <xdr:row>29</xdr:row>
      <xdr:rowOff>1387</xdr:rowOff>
    </xdr:from>
    <xdr:to>
      <xdr:col>11</xdr:col>
      <xdr:colOff>811465</xdr:colOff>
      <xdr:row>29</xdr:row>
      <xdr:rowOff>108067</xdr:rowOff>
    </xdr:to>
    <xdr:sp macro="" textlink="">
      <xdr:nvSpPr>
        <xdr:cNvPr id="81" name="Organigramme : Jonction de sommaire 80">
          <a:extLst>
            <a:ext uri="{FF2B5EF4-FFF2-40B4-BE49-F238E27FC236}">
              <a16:creationId xmlns:a16="http://schemas.microsoft.com/office/drawing/2014/main" id="{316E8E5F-DAD8-4C5E-9820-DD6F1B9052E3}"/>
            </a:ext>
          </a:extLst>
        </xdr:cNvPr>
        <xdr:cNvSpPr/>
      </xdr:nvSpPr>
      <xdr:spPr>
        <a:xfrm>
          <a:off x="10233660" y="5283432"/>
          <a:ext cx="107135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704330</xdr:colOff>
      <xdr:row>28</xdr:row>
      <xdr:rowOff>39486</xdr:rowOff>
    </xdr:from>
    <xdr:to>
      <xdr:col>11</xdr:col>
      <xdr:colOff>811465</xdr:colOff>
      <xdr:row>28</xdr:row>
      <xdr:rowOff>146166</xdr:rowOff>
    </xdr:to>
    <xdr:sp macro="" textlink="">
      <xdr:nvSpPr>
        <xdr:cNvPr id="82" name="Organigramme : Jonction de sommaire 81">
          <a:extLst>
            <a:ext uri="{FF2B5EF4-FFF2-40B4-BE49-F238E27FC236}">
              <a16:creationId xmlns:a16="http://schemas.microsoft.com/office/drawing/2014/main" id="{78C53D33-44B5-4971-B4E8-A08C26DFF189}"/>
            </a:ext>
          </a:extLst>
        </xdr:cNvPr>
        <xdr:cNvSpPr/>
      </xdr:nvSpPr>
      <xdr:spPr>
        <a:xfrm>
          <a:off x="10233660" y="5139691"/>
          <a:ext cx="107135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397711</xdr:colOff>
      <xdr:row>30</xdr:row>
      <xdr:rowOff>131186</xdr:rowOff>
    </xdr:from>
    <xdr:to>
      <xdr:col>11</xdr:col>
      <xdr:colOff>504846</xdr:colOff>
      <xdr:row>31</xdr:row>
      <xdr:rowOff>56025</xdr:rowOff>
    </xdr:to>
    <xdr:sp macro="" textlink="">
      <xdr:nvSpPr>
        <xdr:cNvPr id="135" name="Organigramme : Jonction de sommaire 134">
          <a:extLst>
            <a:ext uri="{FF2B5EF4-FFF2-40B4-BE49-F238E27FC236}">
              <a16:creationId xmlns:a16="http://schemas.microsoft.com/office/drawing/2014/main" id="{F662F9EF-3FB7-4038-ADC1-B6D6B506DEA0}"/>
            </a:ext>
          </a:extLst>
        </xdr:cNvPr>
        <xdr:cNvSpPr/>
      </xdr:nvSpPr>
      <xdr:spPr>
        <a:xfrm>
          <a:off x="9927041" y="5595072"/>
          <a:ext cx="107135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397711</xdr:colOff>
      <xdr:row>29</xdr:row>
      <xdr:rowOff>169286</xdr:rowOff>
    </xdr:from>
    <xdr:to>
      <xdr:col>11</xdr:col>
      <xdr:colOff>504846</xdr:colOff>
      <xdr:row>30</xdr:row>
      <xdr:rowOff>94125</xdr:rowOff>
    </xdr:to>
    <xdr:sp macro="" textlink="">
      <xdr:nvSpPr>
        <xdr:cNvPr id="136" name="Organigramme : Jonction de sommaire 135">
          <a:extLst>
            <a:ext uri="{FF2B5EF4-FFF2-40B4-BE49-F238E27FC236}">
              <a16:creationId xmlns:a16="http://schemas.microsoft.com/office/drawing/2014/main" id="{070F4860-3C4B-4FF3-9DBE-B0834A921468}"/>
            </a:ext>
          </a:extLst>
        </xdr:cNvPr>
        <xdr:cNvSpPr/>
      </xdr:nvSpPr>
      <xdr:spPr>
        <a:xfrm>
          <a:off x="9927041" y="5451331"/>
          <a:ext cx="107135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550111</xdr:colOff>
      <xdr:row>30</xdr:row>
      <xdr:rowOff>139845</xdr:rowOff>
    </xdr:from>
    <xdr:to>
      <xdr:col>11</xdr:col>
      <xdr:colOff>657246</xdr:colOff>
      <xdr:row>31</xdr:row>
      <xdr:rowOff>64684</xdr:rowOff>
    </xdr:to>
    <xdr:sp macro="" textlink="">
      <xdr:nvSpPr>
        <xdr:cNvPr id="142" name="Organigramme : Jonction de sommaire 141">
          <a:extLst>
            <a:ext uri="{FF2B5EF4-FFF2-40B4-BE49-F238E27FC236}">
              <a16:creationId xmlns:a16="http://schemas.microsoft.com/office/drawing/2014/main" id="{D1380CE3-14D5-43C4-8D27-673D24B37DBF}"/>
            </a:ext>
          </a:extLst>
        </xdr:cNvPr>
        <xdr:cNvSpPr/>
      </xdr:nvSpPr>
      <xdr:spPr>
        <a:xfrm>
          <a:off x="10079441" y="5603731"/>
          <a:ext cx="107135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550198</xdr:colOff>
      <xdr:row>31</xdr:row>
      <xdr:rowOff>121488</xdr:rowOff>
    </xdr:from>
    <xdr:to>
      <xdr:col>11</xdr:col>
      <xdr:colOff>657333</xdr:colOff>
      <xdr:row>32</xdr:row>
      <xdr:rowOff>45288</xdr:rowOff>
    </xdr:to>
    <xdr:sp macro="" textlink="">
      <xdr:nvSpPr>
        <xdr:cNvPr id="145" name="Organigramme : Jonction de sommaire 144">
          <a:extLst>
            <a:ext uri="{FF2B5EF4-FFF2-40B4-BE49-F238E27FC236}">
              <a16:creationId xmlns:a16="http://schemas.microsoft.com/office/drawing/2014/main" id="{5C7994FA-8C66-45A0-B432-F1FD1A4CE597}"/>
            </a:ext>
          </a:extLst>
        </xdr:cNvPr>
        <xdr:cNvSpPr/>
      </xdr:nvSpPr>
      <xdr:spPr>
        <a:xfrm>
          <a:off x="10079528" y="5767215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409055</xdr:colOff>
      <xdr:row>32</xdr:row>
      <xdr:rowOff>95078</xdr:rowOff>
    </xdr:from>
    <xdr:to>
      <xdr:col>11</xdr:col>
      <xdr:colOff>516190</xdr:colOff>
      <xdr:row>33</xdr:row>
      <xdr:rowOff>18878</xdr:rowOff>
    </xdr:to>
    <xdr:sp macro="" textlink="">
      <xdr:nvSpPr>
        <xdr:cNvPr id="147" name="Organigramme : Jonction de sommaire 146">
          <a:extLst>
            <a:ext uri="{FF2B5EF4-FFF2-40B4-BE49-F238E27FC236}">
              <a16:creationId xmlns:a16="http://schemas.microsoft.com/office/drawing/2014/main" id="{825236E3-92AF-4E37-81FE-A17B1CC7474D}"/>
            </a:ext>
          </a:extLst>
        </xdr:cNvPr>
        <xdr:cNvSpPr/>
      </xdr:nvSpPr>
      <xdr:spPr>
        <a:xfrm>
          <a:off x="9938385" y="5922646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554961</xdr:colOff>
      <xdr:row>32</xdr:row>
      <xdr:rowOff>91615</xdr:rowOff>
    </xdr:from>
    <xdr:to>
      <xdr:col>11</xdr:col>
      <xdr:colOff>662096</xdr:colOff>
      <xdr:row>33</xdr:row>
      <xdr:rowOff>15415</xdr:rowOff>
    </xdr:to>
    <xdr:sp macro="" textlink="">
      <xdr:nvSpPr>
        <xdr:cNvPr id="148" name="Organigramme : Jonction de sommaire 147">
          <a:extLst>
            <a:ext uri="{FF2B5EF4-FFF2-40B4-BE49-F238E27FC236}">
              <a16:creationId xmlns:a16="http://schemas.microsoft.com/office/drawing/2014/main" id="{21E18A84-2191-4AD8-890A-87247EA264D9}"/>
            </a:ext>
          </a:extLst>
        </xdr:cNvPr>
        <xdr:cNvSpPr/>
      </xdr:nvSpPr>
      <xdr:spPr>
        <a:xfrm>
          <a:off x="10084291" y="5919183"/>
          <a:ext cx="107135" cy="105641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10</xdr:col>
      <xdr:colOff>267835</xdr:colOff>
      <xdr:row>9</xdr:row>
      <xdr:rowOff>0</xdr:rowOff>
    </xdr:from>
    <xdr:ext cx="324785" cy="27214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B59E35C-68BE-4AB4-9816-474103508208}"/>
            </a:ext>
          </a:extLst>
        </xdr:cNvPr>
        <xdr:cNvSpPr txBox="1">
          <a:spLocks noChangeArrowheads="1"/>
        </xdr:cNvSpPr>
      </xdr:nvSpPr>
      <xdr:spPr bwMode="auto">
        <a:xfrm>
          <a:off x="8192635" y="1729740"/>
          <a:ext cx="324785" cy="272143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ctr" upright="1">
          <a:noAutofit/>
        </a:bodyPr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VA</a:t>
          </a:r>
        </a:p>
      </xdr:txBody>
    </xdr:sp>
    <xdr:clientData/>
  </xdr:oneCellAnchor>
  <xdr:oneCellAnchor>
    <xdr:from>
      <xdr:col>11</xdr:col>
      <xdr:colOff>48177</xdr:colOff>
      <xdr:row>8</xdr:row>
      <xdr:rowOff>153078</xdr:rowOff>
    </xdr:from>
    <xdr:ext cx="652436" cy="418421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94E1C51A-D20C-4965-B8C6-14A5508B0024}"/>
            </a:ext>
          </a:extLst>
        </xdr:cNvPr>
        <xdr:cNvSpPr txBox="1">
          <a:spLocks noChangeArrowheads="1"/>
        </xdr:cNvSpPr>
      </xdr:nvSpPr>
      <xdr:spPr bwMode="auto">
        <a:xfrm>
          <a:off x="8887377" y="1699938"/>
          <a:ext cx="652436" cy="418421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t" upright="1">
          <a:noAutofit/>
        </a:bodyPr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Groupe Elément</a:t>
          </a:r>
        </a:p>
      </xdr:txBody>
    </xdr:sp>
    <xdr:clientData/>
  </xdr:oneCellAnchor>
  <xdr:oneCellAnchor>
    <xdr:from>
      <xdr:col>10</xdr:col>
      <xdr:colOff>76200</xdr:colOff>
      <xdr:row>11</xdr:row>
      <xdr:rowOff>8933</xdr:rowOff>
    </xdr:from>
    <xdr:ext cx="720000" cy="360000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8EB9D22-0672-4C63-B3EB-37ECFB3259E5}"/>
            </a:ext>
          </a:extLst>
        </xdr:cNvPr>
        <xdr:cNvSpPr txBox="1">
          <a:spLocks noChangeArrowheads="1"/>
        </xdr:cNvSpPr>
      </xdr:nvSpPr>
      <xdr:spPr bwMode="auto">
        <a:xfrm>
          <a:off x="8027504" y="2096150"/>
          <a:ext cx="720000" cy="3600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t" upright="1">
          <a:noAutofit/>
        </a:bodyPr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Grande Formation</a:t>
          </a:r>
        </a:p>
      </xdr:txBody>
    </xdr:sp>
    <xdr:clientData/>
  </xdr:oneCellAnchor>
  <xdr:oneCellAnchor>
    <xdr:from>
      <xdr:col>10</xdr:col>
      <xdr:colOff>99060</xdr:colOff>
      <xdr:row>13</xdr:row>
      <xdr:rowOff>115613</xdr:rowOff>
    </xdr:from>
    <xdr:ext cx="720000" cy="360000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F4699DE4-2943-4CEC-BF12-ED31C21EB7FD}"/>
            </a:ext>
          </a:extLst>
        </xdr:cNvPr>
        <xdr:cNvSpPr txBox="1">
          <a:spLocks noChangeArrowheads="1"/>
        </xdr:cNvSpPr>
      </xdr:nvSpPr>
      <xdr:spPr bwMode="auto">
        <a:xfrm>
          <a:off x="8023860" y="2576873"/>
          <a:ext cx="720000" cy="3600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t" upright="1">
          <a:noAutofit/>
        </a:bodyPr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Petite Formation</a:t>
          </a:r>
        </a:p>
      </xdr:txBody>
    </xdr:sp>
    <xdr:clientData/>
  </xdr:oneCellAnchor>
  <xdr:oneCellAnchor>
    <xdr:from>
      <xdr:col>11</xdr:col>
      <xdr:colOff>190500</xdr:colOff>
      <xdr:row>12</xdr:row>
      <xdr:rowOff>0</xdr:rowOff>
    </xdr:from>
    <xdr:ext cx="461076" cy="253025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D473511F-EF17-45BD-A23D-1960DD9DBAA5}"/>
            </a:ext>
          </a:extLst>
        </xdr:cNvPr>
        <xdr:cNvSpPr txBox="1">
          <a:spLocks noChangeArrowheads="1"/>
        </xdr:cNvSpPr>
      </xdr:nvSpPr>
      <xdr:spPr bwMode="auto">
        <a:xfrm>
          <a:off x="9029700" y="2278380"/>
          <a:ext cx="461076" cy="25302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ctr" upright="1">
          <a:noAutofit/>
        </a:bodyPr>
        <a:lstStyle/>
        <a:p>
          <a:pPr algn="ctr" rtl="0">
            <a:defRPr sz="1000"/>
          </a:pPr>
          <a:r>
            <a:rPr lang="fr-FR" sz="11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→ SR </a:t>
          </a:r>
          <a:r>
            <a:rPr lang="fr-FR" sz="1100" b="0" i="0" u="none" strike="noStrike" baseline="0">
              <a:solidFill>
                <a:schemeClr val="bg1"/>
              </a:solidFill>
              <a:latin typeface="+mj-lt"/>
              <a:cs typeface="Times New Roman"/>
            </a:rPr>
            <a:t> </a:t>
          </a:r>
        </a:p>
      </xdr:txBody>
    </xdr:sp>
    <xdr:clientData/>
  </xdr:oneCellAnchor>
  <xdr:oneCellAnchor>
    <xdr:from>
      <xdr:col>11</xdr:col>
      <xdr:colOff>205740</xdr:colOff>
      <xdr:row>14</xdr:row>
      <xdr:rowOff>60960</xdr:rowOff>
    </xdr:from>
    <xdr:ext cx="357867" cy="20664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E28F5901-204E-45E7-90B9-8A2587309367}"/>
            </a:ext>
          </a:extLst>
        </xdr:cNvPr>
        <xdr:cNvSpPr txBox="1">
          <a:spLocks noChangeArrowheads="1"/>
        </xdr:cNvSpPr>
      </xdr:nvSpPr>
      <xdr:spPr bwMode="auto">
        <a:xfrm>
          <a:off x="9044940" y="2705100"/>
          <a:ext cx="357867" cy="206643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ctr" upright="1">
          <a:noAutofit/>
        </a:bodyPr>
        <a:lstStyle/>
        <a:p>
          <a:pPr algn="ctr" rtl="0">
            <a:defRPr sz="1000"/>
          </a:pPr>
          <a:r>
            <a:rPr lang="fr-FR" sz="11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SR→ </a:t>
          </a:r>
          <a:r>
            <a:rPr lang="fr-FR" sz="1100" b="0" i="0" u="none" strike="noStrike" baseline="0">
              <a:solidFill>
                <a:schemeClr val="bg1"/>
              </a:solidFill>
              <a:latin typeface="+mj-lt"/>
              <a:cs typeface="Times New Roman"/>
            </a:rPr>
            <a:t> </a:t>
          </a:r>
        </a:p>
      </xdr:txBody>
    </xdr:sp>
    <xdr:clientData/>
  </xdr:oneCellAnchor>
  <xdr:twoCellAnchor>
    <xdr:from>
      <xdr:col>11</xdr:col>
      <xdr:colOff>558684</xdr:colOff>
      <xdr:row>22</xdr:row>
      <xdr:rowOff>50223</xdr:rowOff>
    </xdr:from>
    <xdr:to>
      <xdr:col>11</xdr:col>
      <xdr:colOff>666684</xdr:colOff>
      <xdr:row>22</xdr:row>
      <xdr:rowOff>156903</xdr:rowOff>
    </xdr:to>
    <xdr:sp macro="" textlink="">
      <xdr:nvSpPr>
        <xdr:cNvPr id="167" name="Organigramme : Jonction de sommaire 166">
          <a:extLst>
            <a:ext uri="{FF2B5EF4-FFF2-40B4-BE49-F238E27FC236}">
              <a16:creationId xmlns:a16="http://schemas.microsoft.com/office/drawing/2014/main" id="{D36E090B-48D4-404E-91B5-9EFEB493A17D}"/>
            </a:ext>
          </a:extLst>
        </xdr:cNvPr>
        <xdr:cNvSpPr/>
      </xdr:nvSpPr>
      <xdr:spPr>
        <a:xfrm>
          <a:off x="9397884" y="4157403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383424</xdr:colOff>
      <xdr:row>22</xdr:row>
      <xdr:rowOff>50223</xdr:rowOff>
    </xdr:from>
    <xdr:to>
      <xdr:col>11</xdr:col>
      <xdr:colOff>491424</xdr:colOff>
      <xdr:row>22</xdr:row>
      <xdr:rowOff>156903</xdr:rowOff>
    </xdr:to>
    <xdr:sp macro="" textlink="">
      <xdr:nvSpPr>
        <xdr:cNvPr id="168" name="Organigramme : Jonction de sommaire 167">
          <a:extLst>
            <a:ext uri="{FF2B5EF4-FFF2-40B4-BE49-F238E27FC236}">
              <a16:creationId xmlns:a16="http://schemas.microsoft.com/office/drawing/2014/main" id="{B35F8F1F-F1E4-4F9B-82D9-54D65DECEF91}"/>
            </a:ext>
          </a:extLst>
        </xdr:cNvPr>
        <xdr:cNvSpPr/>
      </xdr:nvSpPr>
      <xdr:spPr>
        <a:xfrm>
          <a:off x="9222624" y="4157403"/>
          <a:ext cx="108000" cy="106680"/>
        </a:xfrm>
        <a:prstGeom prst="flowChartSummingJunction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686794</xdr:colOff>
      <xdr:row>16</xdr:row>
      <xdr:rowOff>114052</xdr:rowOff>
    </xdr:from>
    <xdr:to>
      <xdr:col>10</xdr:col>
      <xdr:colOff>687457</xdr:colOff>
      <xdr:row>18</xdr:row>
      <xdr:rowOff>66261</xdr:rowOff>
    </xdr:to>
    <xdr:cxnSp macro="">
      <xdr:nvCxnSpPr>
        <xdr:cNvPr id="49" name="Connecteur droit avec flèche 53">
          <a:extLst>
            <a:ext uri="{FF2B5EF4-FFF2-40B4-BE49-F238E27FC236}">
              <a16:creationId xmlns:a16="http://schemas.microsoft.com/office/drawing/2014/main" id="{E9A525EB-9449-4112-9DD7-6E66648AA5F9}"/>
            </a:ext>
          </a:extLst>
        </xdr:cNvPr>
        <xdr:cNvCxnSpPr>
          <a:cxnSpLocks noChangeShapeType="1"/>
        </xdr:cNvCxnSpPr>
      </xdr:nvCxnSpPr>
      <xdr:spPr bwMode="auto">
        <a:xfrm>
          <a:off x="8638098" y="3112356"/>
          <a:ext cx="663" cy="316644"/>
        </a:xfrm>
        <a:prstGeom prst="straightConnector1">
          <a:avLst/>
        </a:prstGeom>
        <a:noFill/>
        <a:ln w="28575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oneCellAnchor>
    <xdr:from>
      <xdr:col>10</xdr:col>
      <xdr:colOff>824948</xdr:colOff>
      <xdr:row>17</xdr:row>
      <xdr:rowOff>45375</xdr:rowOff>
    </xdr:from>
    <xdr:ext cx="720000" cy="360000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9647809B-7B6F-4423-9C4B-E8AE4F1AE81E}"/>
            </a:ext>
          </a:extLst>
        </xdr:cNvPr>
        <xdr:cNvSpPr txBox="1">
          <a:spLocks noChangeArrowheads="1"/>
        </xdr:cNvSpPr>
      </xdr:nvSpPr>
      <xdr:spPr bwMode="auto">
        <a:xfrm>
          <a:off x="8776252" y="3225897"/>
          <a:ext cx="720000" cy="3600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36576" tIns="45720" rIns="0" bIns="0" anchor="t" upright="1">
          <a:noAutofit/>
        </a:bodyPr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chemeClr val="bg1"/>
              </a:solidFill>
              <a:latin typeface="+mj-lt"/>
              <a:cs typeface="Arial" panose="020B0604020202020204" pitchFamily="34" charset="0"/>
            </a:rPr>
            <a:t>Formation Courbe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414867</xdr:colOff>
      <xdr:row>0</xdr:row>
      <xdr:rowOff>67733</xdr:rowOff>
    </xdr:from>
    <xdr:to>
      <xdr:col>10</xdr:col>
      <xdr:colOff>269240</xdr:colOff>
      <xdr:row>6</xdr:row>
      <xdr:rowOff>240</xdr:rowOff>
    </xdr:to>
    <xdr:pic>
      <xdr:nvPicPr>
        <xdr:cNvPr id="3" name="Image 2" descr="sport-u.com | Charte graphique">
          <a:extLst>
            <a:ext uri="{FF2B5EF4-FFF2-40B4-BE49-F238E27FC236}">
              <a16:creationId xmlns:a16="http://schemas.microsoft.com/office/drawing/2014/main" id="{6C4572D5-C353-4784-A5FF-7DEE301D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1134" y="67733"/>
          <a:ext cx="1539239" cy="1134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866438</xdr:colOff>
      <xdr:row>0</xdr:row>
      <xdr:rowOff>136265</xdr:rowOff>
    </xdr:from>
    <xdr:to>
      <xdr:col>9</xdr:col>
      <xdr:colOff>33517</xdr:colOff>
      <xdr:row>6</xdr:row>
      <xdr:rowOff>65186</xdr:rowOff>
    </xdr:to>
    <xdr:pic>
      <xdr:nvPicPr>
        <xdr:cNvPr id="2" name="Image 1" descr="sport-u.com | Charte graphique">
          <a:extLst>
            <a:ext uri="{FF2B5EF4-FFF2-40B4-BE49-F238E27FC236}">
              <a16:creationId xmlns:a16="http://schemas.microsoft.com/office/drawing/2014/main" id="{6AEBF58D-D0B9-4EAC-B345-60EA9EC2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1158" y="136265"/>
          <a:ext cx="1536899" cy="1117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marbe1/Downloads/2021-2022_TEAMGYM_FeuillesDifficultes_Janv22_2.0(1)/2021-2022_TEAMGYM_FeuillesDifficultes_Janv22_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tC Tumbling arrière"/>
      <sheetName val="NatC Tumbling Mixte"/>
      <sheetName val="NatC Tumbling avant"/>
      <sheetName val="FFGym Clubs"/>
      <sheetName val="FedB Tumbling avant"/>
      <sheetName val="FedB Tumbling arrière"/>
      <sheetName val="NatB Tumbling Mixte"/>
      <sheetName val="NatC MT - MT"/>
      <sheetName val="NatC MT - Saut"/>
      <sheetName val="FedB MT - MT"/>
      <sheetName val="FedA Tumbling avant"/>
      <sheetName val="FedA Tumbling arrière"/>
      <sheetName val="NatB Tumbling avant"/>
      <sheetName val="NatB Tumbling arrière"/>
      <sheetName val="FedA MT - MT"/>
      <sheetName val="NatB MT - Saut"/>
      <sheetName val="ListeDiffSol"/>
      <sheetName val="NatB MT - MT"/>
      <sheetName val="ListeClubs 95 "/>
      <sheetName val="liste"/>
      <sheetName val="Activer Macro 97-2003"/>
      <sheetName val="Activer Macro2007"/>
      <sheetName val="SOL Explications"/>
      <sheetName val="Explications"/>
      <sheetName val="fiche engagement"/>
      <sheetName val="FED Dif Sol"/>
      <sheetName val="PERF Dif Sol"/>
      <sheetName val="dif tumbling"/>
      <sheetName val="dif mini tra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3">
          <cell r="B33" t="str">
            <v>a</v>
          </cell>
        </row>
        <row r="34">
          <cell r="B34" t="str">
            <v>a</v>
          </cell>
        </row>
        <row r="35">
          <cell r="B35" t="str">
            <v>a</v>
          </cell>
        </row>
        <row r="36">
          <cell r="B36" t="str">
            <v>a</v>
          </cell>
        </row>
        <row r="37">
          <cell r="B37" t="str">
            <v>a</v>
          </cell>
        </row>
        <row r="38">
          <cell r="B38" t="str">
            <v>a</v>
          </cell>
        </row>
        <row r="39">
          <cell r="B39" t="str">
            <v>a</v>
          </cell>
        </row>
        <row r="40">
          <cell r="B40" t="str">
            <v>a</v>
          </cell>
        </row>
        <row r="41">
          <cell r="B41" t="str">
            <v>a</v>
          </cell>
        </row>
        <row r="42">
          <cell r="B42" t="str">
            <v>a</v>
          </cell>
        </row>
        <row r="43">
          <cell r="B43" t="str">
            <v>a</v>
          </cell>
        </row>
        <row r="44">
          <cell r="B44" t="str">
            <v>a</v>
          </cell>
        </row>
      </sheetData>
      <sheetData sheetId="25" refreshError="1"/>
      <sheetData sheetId="26" refreshError="1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9C9E-7406-4C31-9D34-5393AEE10975}">
  <dimension ref="A1:N22"/>
  <sheetViews>
    <sheetView workbookViewId="0">
      <selection activeCell="C5" sqref="C5:G5"/>
    </sheetView>
  </sheetViews>
  <sheetFormatPr baseColWidth="10" defaultRowHeight="14.4" x14ac:dyDescent="0.3"/>
  <cols>
    <col min="1" max="1" width="7.44140625" style="1" customWidth="1"/>
    <col min="2" max="2" width="20.109375" style="1" customWidth="1"/>
    <col min="3" max="16384" width="11.5546875" style="1"/>
  </cols>
  <sheetData>
    <row r="1" spans="1:14" x14ac:dyDescent="0.3">
      <c r="A1" s="31" t="s">
        <v>102</v>
      </c>
      <c r="B1" s="31"/>
      <c r="C1" s="32" t="s">
        <v>129</v>
      </c>
      <c r="D1" s="32"/>
      <c r="E1" s="32"/>
      <c r="F1" s="32"/>
      <c r="G1" s="32"/>
      <c r="H1" s="32"/>
      <c r="I1" s="32"/>
      <c r="J1" s="32"/>
    </row>
    <row r="2" spans="1:14" x14ac:dyDescent="0.3">
      <c r="A2" s="31"/>
      <c r="B2" s="31"/>
      <c r="C2" s="32"/>
      <c r="D2" s="32"/>
      <c r="E2" s="32"/>
      <c r="F2" s="32"/>
      <c r="G2" s="32"/>
      <c r="H2" s="32"/>
      <c r="I2" s="32"/>
      <c r="J2" s="32"/>
    </row>
    <row r="3" spans="1:14" x14ac:dyDescent="0.3">
      <c r="A3" s="31"/>
      <c r="B3" s="31"/>
      <c r="C3" s="32"/>
      <c r="D3" s="32"/>
      <c r="E3" s="32"/>
      <c r="F3" s="32"/>
      <c r="G3" s="32"/>
      <c r="H3" s="32"/>
      <c r="I3" s="32"/>
      <c r="J3" s="32"/>
    </row>
    <row r="5" spans="1:14" ht="21" customHeight="1" thickBot="1" x14ac:dyDescent="0.35">
      <c r="B5" s="11" t="s">
        <v>128</v>
      </c>
      <c r="C5" s="33"/>
      <c r="D5" s="33"/>
      <c r="E5" s="33"/>
      <c r="F5" s="33"/>
      <c r="G5" s="33"/>
      <c r="I5" s="11" t="s">
        <v>130</v>
      </c>
      <c r="J5" s="13"/>
    </row>
    <row r="6" spans="1:14" ht="21" customHeight="1" x14ac:dyDescent="0.3"/>
    <row r="7" spans="1:14" ht="21" customHeight="1" x14ac:dyDescent="0.3"/>
    <row r="8" spans="1:14" ht="21" customHeight="1" x14ac:dyDescent="0.3">
      <c r="C8" s="34" t="s">
        <v>145</v>
      </c>
      <c r="D8" s="34"/>
      <c r="E8" s="34"/>
      <c r="F8" s="34" t="s">
        <v>146</v>
      </c>
      <c r="G8" s="34"/>
      <c r="H8" s="34"/>
      <c r="I8" s="34" t="s">
        <v>147</v>
      </c>
      <c r="J8" s="34"/>
    </row>
    <row r="9" spans="1:14" ht="21" customHeight="1" x14ac:dyDescent="0.3">
      <c r="B9" s="4" t="s">
        <v>131</v>
      </c>
      <c r="C9" s="30"/>
      <c r="D9" s="30"/>
      <c r="E9" s="30"/>
      <c r="F9" s="30"/>
      <c r="G9" s="30"/>
      <c r="H9" s="30"/>
      <c r="I9" s="30"/>
      <c r="J9" s="30"/>
      <c r="N9" s="1" t="str">
        <f>CONCATENATE(C9," ",F9)</f>
        <v xml:space="preserve"> </v>
      </c>
    </row>
    <row r="10" spans="1:14" ht="21" customHeight="1" x14ac:dyDescent="0.3">
      <c r="B10" s="4" t="s">
        <v>132</v>
      </c>
      <c r="C10" s="30"/>
      <c r="D10" s="30"/>
      <c r="E10" s="30"/>
      <c r="F10" s="30"/>
      <c r="G10" s="30"/>
      <c r="H10" s="30"/>
      <c r="I10" s="30"/>
      <c r="J10" s="30"/>
      <c r="N10" s="1" t="str">
        <f t="shared" ref="N10:N22" si="0">CONCATENATE(C10," ",F10)</f>
        <v xml:space="preserve"> </v>
      </c>
    </row>
    <row r="11" spans="1:14" ht="21" customHeight="1" x14ac:dyDescent="0.3">
      <c r="B11" s="4" t="s">
        <v>133</v>
      </c>
      <c r="C11" s="30"/>
      <c r="D11" s="30"/>
      <c r="E11" s="30"/>
      <c r="F11" s="30"/>
      <c r="G11" s="30"/>
      <c r="H11" s="30"/>
      <c r="I11" s="30"/>
      <c r="J11" s="30"/>
      <c r="N11" s="1" t="str">
        <f t="shared" si="0"/>
        <v xml:space="preserve"> </v>
      </c>
    </row>
    <row r="12" spans="1:14" ht="21" customHeight="1" x14ac:dyDescent="0.3">
      <c r="B12" s="4" t="s">
        <v>134</v>
      </c>
      <c r="C12" s="30"/>
      <c r="D12" s="30"/>
      <c r="E12" s="30"/>
      <c r="F12" s="30"/>
      <c r="G12" s="30"/>
      <c r="H12" s="30"/>
      <c r="I12" s="30"/>
      <c r="J12" s="30"/>
      <c r="N12" s="1" t="str">
        <f t="shared" si="0"/>
        <v xml:space="preserve"> </v>
      </c>
    </row>
    <row r="13" spans="1:14" ht="21" customHeight="1" x14ac:dyDescent="0.3">
      <c r="B13" s="4" t="s">
        <v>135</v>
      </c>
      <c r="C13" s="30"/>
      <c r="D13" s="30"/>
      <c r="E13" s="30"/>
      <c r="F13" s="30"/>
      <c r="G13" s="30"/>
      <c r="H13" s="30"/>
      <c r="I13" s="30"/>
      <c r="J13" s="30"/>
      <c r="N13" s="1" t="str">
        <f t="shared" si="0"/>
        <v xml:space="preserve"> </v>
      </c>
    </row>
    <row r="14" spans="1:14" ht="21" customHeight="1" x14ac:dyDescent="0.3">
      <c r="B14" s="4" t="s">
        <v>136</v>
      </c>
      <c r="C14" s="30"/>
      <c r="D14" s="30"/>
      <c r="E14" s="30"/>
      <c r="F14" s="30"/>
      <c r="G14" s="30"/>
      <c r="H14" s="30"/>
      <c r="I14" s="30"/>
      <c r="J14" s="30"/>
      <c r="N14" s="1" t="str">
        <f t="shared" si="0"/>
        <v xml:space="preserve"> </v>
      </c>
    </row>
    <row r="15" spans="1:14" ht="21" customHeight="1" x14ac:dyDescent="0.3">
      <c r="B15" s="4" t="s">
        <v>137</v>
      </c>
      <c r="C15" s="27"/>
      <c r="D15" s="28"/>
      <c r="E15" s="29"/>
      <c r="F15" s="30"/>
      <c r="G15" s="30"/>
      <c r="H15" s="30"/>
      <c r="I15" s="30"/>
      <c r="J15" s="30"/>
      <c r="N15" s="1" t="str">
        <f t="shared" si="0"/>
        <v xml:space="preserve"> </v>
      </c>
    </row>
    <row r="16" spans="1:14" ht="21" customHeight="1" x14ac:dyDescent="0.3">
      <c r="B16" s="4" t="s">
        <v>138</v>
      </c>
      <c r="C16" s="27"/>
      <c r="D16" s="28"/>
      <c r="E16" s="29"/>
      <c r="F16" s="30"/>
      <c r="G16" s="30"/>
      <c r="H16" s="30"/>
      <c r="I16" s="30"/>
      <c r="J16" s="30"/>
      <c r="N16" s="1" t="str">
        <f t="shared" si="0"/>
        <v xml:space="preserve"> </v>
      </c>
    </row>
    <row r="17" spans="2:14" ht="21" customHeight="1" x14ac:dyDescent="0.3">
      <c r="B17" s="4" t="s">
        <v>139</v>
      </c>
      <c r="C17" s="27"/>
      <c r="D17" s="28"/>
      <c r="E17" s="29"/>
      <c r="F17" s="30"/>
      <c r="G17" s="30"/>
      <c r="H17" s="30"/>
      <c r="I17" s="30"/>
      <c r="J17" s="30"/>
      <c r="N17" s="1" t="str">
        <f t="shared" si="0"/>
        <v xml:space="preserve"> </v>
      </c>
    </row>
    <row r="18" spans="2:14" ht="21" customHeight="1" x14ac:dyDescent="0.3">
      <c r="B18" s="4" t="s">
        <v>140</v>
      </c>
      <c r="C18" s="27"/>
      <c r="D18" s="28"/>
      <c r="E18" s="29"/>
      <c r="F18" s="30"/>
      <c r="G18" s="30"/>
      <c r="H18" s="30"/>
      <c r="I18" s="30"/>
      <c r="J18" s="30"/>
      <c r="N18" s="1" t="str">
        <f t="shared" si="0"/>
        <v xml:space="preserve"> </v>
      </c>
    </row>
    <row r="19" spans="2:14" ht="21" customHeight="1" x14ac:dyDescent="0.3">
      <c r="B19" s="4" t="s">
        <v>141</v>
      </c>
      <c r="C19" s="27"/>
      <c r="D19" s="28"/>
      <c r="E19" s="29"/>
      <c r="F19" s="30"/>
      <c r="G19" s="30"/>
      <c r="H19" s="30"/>
      <c r="I19" s="30"/>
      <c r="J19" s="30"/>
      <c r="N19" s="1" t="str">
        <f t="shared" si="0"/>
        <v xml:space="preserve"> </v>
      </c>
    </row>
    <row r="20" spans="2:14" ht="21" customHeight="1" x14ac:dyDescent="0.3">
      <c r="B20" s="4" t="s">
        <v>142</v>
      </c>
      <c r="C20" s="27"/>
      <c r="D20" s="28"/>
      <c r="E20" s="29"/>
      <c r="F20" s="30"/>
      <c r="G20" s="30"/>
      <c r="H20" s="30"/>
      <c r="I20" s="30"/>
      <c r="J20" s="30"/>
      <c r="N20" s="1" t="str">
        <f t="shared" si="0"/>
        <v xml:space="preserve"> </v>
      </c>
    </row>
    <row r="21" spans="2:14" ht="21" customHeight="1" x14ac:dyDescent="0.3">
      <c r="B21" s="4" t="s">
        <v>143</v>
      </c>
      <c r="C21" s="27"/>
      <c r="D21" s="28"/>
      <c r="E21" s="29"/>
      <c r="F21" s="30"/>
      <c r="G21" s="30"/>
      <c r="H21" s="30"/>
      <c r="I21" s="30"/>
      <c r="J21" s="30"/>
      <c r="N21" s="1" t="str">
        <f t="shared" si="0"/>
        <v xml:space="preserve"> </v>
      </c>
    </row>
    <row r="22" spans="2:14" ht="21" customHeight="1" x14ac:dyDescent="0.3">
      <c r="B22" s="4" t="s">
        <v>144</v>
      </c>
      <c r="C22" s="27"/>
      <c r="D22" s="28"/>
      <c r="E22" s="29"/>
      <c r="F22" s="30"/>
      <c r="G22" s="30"/>
      <c r="H22" s="30"/>
      <c r="I22" s="30"/>
      <c r="J22" s="30"/>
      <c r="N22" s="1" t="str">
        <f t="shared" si="0"/>
        <v xml:space="preserve"> </v>
      </c>
    </row>
  </sheetData>
  <sheetProtection algorithmName="SHA-512" hashValue="GEb69JQpp1Cu3HjZ7eFmcky8Xt7agjwAEFPSP+8IMrky+i6KhAEa+gpHgdsBP9Px+d2b07TPqJx5mp1vSY+3qA==" saltValue="T4cDXnKsXjFrY70uDQ73sA==" spinCount="100000" sheet="1" selectLockedCells="1"/>
  <mergeCells count="48">
    <mergeCell ref="A1:B3"/>
    <mergeCell ref="C1:J3"/>
    <mergeCell ref="C5:G5"/>
    <mergeCell ref="I8:J8"/>
    <mergeCell ref="F8:H8"/>
    <mergeCell ref="C8:E8"/>
    <mergeCell ref="C9:E9"/>
    <mergeCell ref="F9:H9"/>
    <mergeCell ref="I9:J9"/>
    <mergeCell ref="C10:E10"/>
    <mergeCell ref="F10:H10"/>
    <mergeCell ref="I10:J10"/>
    <mergeCell ref="C11:E11"/>
    <mergeCell ref="F11:H11"/>
    <mergeCell ref="I11:J11"/>
    <mergeCell ref="C12:E12"/>
    <mergeCell ref="F12:H12"/>
    <mergeCell ref="I12:J12"/>
    <mergeCell ref="C13:E13"/>
    <mergeCell ref="F13:H13"/>
    <mergeCell ref="I13:J13"/>
    <mergeCell ref="C14:E14"/>
    <mergeCell ref="F14:H14"/>
    <mergeCell ref="I14:J14"/>
    <mergeCell ref="C15:E15"/>
    <mergeCell ref="F15:H15"/>
    <mergeCell ref="I15:J15"/>
    <mergeCell ref="C16:E16"/>
    <mergeCell ref="F16:H16"/>
    <mergeCell ref="I16:J16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C20:E20"/>
    <mergeCell ref="F20:H20"/>
    <mergeCell ref="I20:J20"/>
    <mergeCell ref="C21:E21"/>
    <mergeCell ref="F21:H21"/>
    <mergeCell ref="I21:J21"/>
    <mergeCell ref="C22:E22"/>
    <mergeCell ref="F22:H22"/>
    <mergeCell ref="I22:J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6928-C7C9-4AA4-B360-EE1CCE9CA9F7}">
  <dimension ref="A1:O63"/>
  <sheetViews>
    <sheetView tabSelected="1" view="pageLayout" zoomScaleNormal="92" workbookViewId="0">
      <selection activeCell="D5" sqref="D5:H5"/>
    </sheetView>
  </sheetViews>
  <sheetFormatPr baseColWidth="10" defaultRowHeight="14.4" x14ac:dyDescent="0.3"/>
  <cols>
    <col min="1" max="10" width="11.5546875" style="1"/>
    <col min="11" max="12" width="13.33203125" style="1" customWidth="1"/>
    <col min="13" max="13" width="11.5546875" style="1"/>
    <col min="14" max="14" width="23.88671875" style="1" hidden="1" customWidth="1"/>
    <col min="15" max="15" width="7.21875" style="1" hidden="1" customWidth="1"/>
    <col min="16" max="16384" width="11.5546875" style="1"/>
  </cols>
  <sheetData>
    <row r="1" spans="1:15" ht="14.4" customHeight="1" x14ac:dyDescent="0.3">
      <c r="A1" s="31" t="s">
        <v>102</v>
      </c>
      <c r="B1" s="31"/>
      <c r="C1" s="32" t="s">
        <v>105</v>
      </c>
      <c r="D1" s="32"/>
      <c r="E1" s="32"/>
      <c r="F1" s="32"/>
      <c r="G1" s="32"/>
      <c r="H1" s="32"/>
      <c r="I1" s="32"/>
      <c r="J1" s="32"/>
      <c r="N1" s="20" t="s">
        <v>10</v>
      </c>
      <c r="O1" s="20">
        <v>0</v>
      </c>
    </row>
    <row r="2" spans="1:15" ht="14.4" customHeight="1" x14ac:dyDescent="0.3">
      <c r="A2" s="31"/>
      <c r="B2" s="31"/>
      <c r="C2" s="32"/>
      <c r="D2" s="32"/>
      <c r="E2" s="32"/>
      <c r="F2" s="32"/>
      <c r="G2" s="32"/>
      <c r="H2" s="32"/>
      <c r="I2" s="32"/>
      <c r="J2" s="32"/>
      <c r="N2" s="9" t="s">
        <v>108</v>
      </c>
      <c r="O2" s="9" t="s">
        <v>98</v>
      </c>
    </row>
    <row r="3" spans="1:15" ht="14.4" customHeight="1" x14ac:dyDescent="0.3">
      <c r="A3" s="31"/>
      <c r="B3" s="31"/>
      <c r="C3" s="32"/>
      <c r="D3" s="32"/>
      <c r="E3" s="32"/>
      <c r="F3" s="32"/>
      <c r="G3" s="32"/>
      <c r="H3" s="32"/>
      <c r="I3" s="32"/>
      <c r="J3" s="32"/>
      <c r="N3" s="2" t="s">
        <v>149</v>
      </c>
      <c r="O3" s="2">
        <v>0.2</v>
      </c>
    </row>
    <row r="4" spans="1:15" x14ac:dyDescent="0.3">
      <c r="N4" s="2" t="s">
        <v>150</v>
      </c>
      <c r="O4" s="2">
        <v>0.2</v>
      </c>
    </row>
    <row r="5" spans="1:15" ht="21" customHeight="1" thickBot="1" x14ac:dyDescent="0.35">
      <c r="C5" s="11" t="s">
        <v>148</v>
      </c>
      <c r="D5" s="38" t="str">
        <f>CONCATENATE(ENGAGEMENT!C5," ",ENGAGEMENT!J5)</f>
        <v xml:space="preserve"> </v>
      </c>
      <c r="E5" s="38"/>
      <c r="F5" s="38"/>
      <c r="G5" s="38"/>
      <c r="H5" s="38"/>
      <c r="N5" s="2" t="s">
        <v>151</v>
      </c>
      <c r="O5" s="2">
        <v>0.4</v>
      </c>
    </row>
    <row r="6" spans="1:15" x14ac:dyDescent="0.3">
      <c r="N6" s="2" t="s">
        <v>152</v>
      </c>
      <c r="O6" s="2">
        <v>0.4</v>
      </c>
    </row>
    <row r="7" spans="1:15" x14ac:dyDescent="0.3">
      <c r="C7" s="8"/>
      <c r="D7" s="8"/>
      <c r="E7" s="8"/>
      <c r="N7" s="2" t="s">
        <v>153</v>
      </c>
      <c r="O7" s="2">
        <v>0.4</v>
      </c>
    </row>
    <row r="8" spans="1:15" x14ac:dyDescent="0.3">
      <c r="A8" s="35" t="s">
        <v>116</v>
      </c>
      <c r="B8" s="35"/>
      <c r="C8" s="35"/>
      <c r="D8" s="35" t="s">
        <v>117</v>
      </c>
      <c r="E8" s="35"/>
      <c r="F8" s="35"/>
      <c r="G8" s="35" t="s">
        <v>118</v>
      </c>
      <c r="H8" s="35"/>
      <c r="I8" s="35"/>
      <c r="K8" s="35" t="s">
        <v>106</v>
      </c>
      <c r="L8" s="35"/>
      <c r="N8" s="9" t="s">
        <v>109</v>
      </c>
      <c r="O8" s="9" t="s">
        <v>98</v>
      </c>
    </row>
    <row r="9" spans="1:15" x14ac:dyDescent="0.3">
      <c r="A9" s="37"/>
      <c r="B9" s="37"/>
      <c r="C9" s="37"/>
      <c r="D9" s="37"/>
      <c r="E9" s="37"/>
      <c r="F9" s="37"/>
      <c r="G9" s="37"/>
      <c r="H9" s="37"/>
      <c r="I9" s="37"/>
      <c r="K9" s="22"/>
      <c r="L9" s="22"/>
      <c r="N9" s="2" t="s">
        <v>155</v>
      </c>
      <c r="O9" s="2">
        <v>0.2</v>
      </c>
    </row>
    <row r="10" spans="1:15" x14ac:dyDescent="0.3">
      <c r="A10" s="37"/>
      <c r="B10" s="37"/>
      <c r="C10" s="37"/>
      <c r="D10" s="37"/>
      <c r="E10" s="37"/>
      <c r="F10" s="37"/>
      <c r="G10" s="37"/>
      <c r="H10" s="37"/>
      <c r="I10" s="37"/>
      <c r="K10" s="22"/>
      <c r="L10" s="22"/>
      <c r="N10" s="2" t="s">
        <v>157</v>
      </c>
      <c r="O10" s="2">
        <v>0.2</v>
      </c>
    </row>
    <row r="11" spans="1:15" x14ac:dyDescent="0.3">
      <c r="A11" s="37"/>
      <c r="B11" s="37"/>
      <c r="C11" s="37"/>
      <c r="D11" s="37"/>
      <c r="E11" s="37"/>
      <c r="F11" s="37"/>
      <c r="G11" s="37"/>
      <c r="H11" s="37"/>
      <c r="I11" s="37"/>
      <c r="K11" s="22"/>
      <c r="L11" s="22"/>
      <c r="N11" s="2" t="s">
        <v>154</v>
      </c>
      <c r="O11" s="2">
        <v>0.4</v>
      </c>
    </row>
    <row r="12" spans="1:15" x14ac:dyDescent="0.3">
      <c r="A12" s="37"/>
      <c r="B12" s="37"/>
      <c r="C12" s="37"/>
      <c r="D12" s="37"/>
      <c r="E12" s="37"/>
      <c r="F12" s="37"/>
      <c r="G12" s="37"/>
      <c r="H12" s="37"/>
      <c r="I12" s="37"/>
      <c r="K12" s="22"/>
      <c r="L12" s="22"/>
      <c r="N12" s="2" t="s">
        <v>156</v>
      </c>
      <c r="O12" s="2">
        <v>0.4</v>
      </c>
    </row>
    <row r="13" spans="1:15" x14ac:dyDescent="0.3">
      <c r="A13" s="37"/>
      <c r="B13" s="37"/>
      <c r="C13" s="37"/>
      <c r="D13" s="37"/>
      <c r="E13" s="37"/>
      <c r="F13" s="37"/>
      <c r="G13" s="37"/>
      <c r="H13" s="37"/>
      <c r="I13" s="37"/>
      <c r="K13" s="22"/>
      <c r="L13" s="22"/>
      <c r="N13" s="2" t="s">
        <v>158</v>
      </c>
      <c r="O13" s="2">
        <v>0.4</v>
      </c>
    </row>
    <row r="14" spans="1:15" x14ac:dyDescent="0.3">
      <c r="A14" s="37"/>
      <c r="B14" s="37"/>
      <c r="C14" s="37"/>
      <c r="D14" s="37"/>
      <c r="E14" s="37"/>
      <c r="F14" s="37"/>
      <c r="G14" s="37"/>
      <c r="H14" s="37"/>
      <c r="I14" s="37"/>
      <c r="K14" s="22"/>
      <c r="L14" s="22"/>
      <c r="N14" s="9" t="s">
        <v>110</v>
      </c>
      <c r="O14" s="9" t="s">
        <v>98</v>
      </c>
    </row>
    <row r="15" spans="1:15" x14ac:dyDescent="0.3">
      <c r="A15" s="37"/>
      <c r="B15" s="37"/>
      <c r="C15" s="37"/>
      <c r="D15" s="37"/>
      <c r="E15" s="37"/>
      <c r="F15" s="37"/>
      <c r="G15" s="37"/>
      <c r="H15" s="37"/>
      <c r="I15" s="37"/>
      <c r="K15" s="22"/>
      <c r="L15" s="22"/>
      <c r="N15" s="2" t="s">
        <v>159</v>
      </c>
      <c r="O15" s="2">
        <v>0.2</v>
      </c>
    </row>
    <row r="16" spans="1:15" x14ac:dyDescent="0.3">
      <c r="A16" s="37"/>
      <c r="B16" s="37"/>
      <c r="C16" s="37"/>
      <c r="D16" s="37"/>
      <c r="E16" s="37"/>
      <c r="F16" s="37"/>
      <c r="G16" s="37"/>
      <c r="H16" s="37"/>
      <c r="I16" s="37"/>
      <c r="K16" s="22"/>
      <c r="L16" s="22"/>
      <c r="N16" s="2" t="s">
        <v>160</v>
      </c>
      <c r="O16" s="2">
        <v>0.2</v>
      </c>
    </row>
    <row r="17" spans="1:15" x14ac:dyDescent="0.3">
      <c r="A17" s="37"/>
      <c r="B17" s="37"/>
      <c r="C17" s="37"/>
      <c r="D17" s="37"/>
      <c r="E17" s="37"/>
      <c r="F17" s="37"/>
      <c r="G17" s="37"/>
      <c r="H17" s="37"/>
      <c r="I17" s="37"/>
      <c r="K17" s="22"/>
      <c r="L17" s="22"/>
      <c r="N17" s="2" t="s">
        <v>161</v>
      </c>
      <c r="O17" s="2">
        <v>0.2</v>
      </c>
    </row>
    <row r="18" spans="1:15" x14ac:dyDescent="0.3">
      <c r="A18" s="37"/>
      <c r="B18" s="37"/>
      <c r="C18" s="37"/>
      <c r="D18" s="37"/>
      <c r="E18" s="37"/>
      <c r="F18" s="37"/>
      <c r="G18" s="37"/>
      <c r="H18" s="37"/>
      <c r="I18" s="37"/>
      <c r="K18" s="22"/>
      <c r="L18" s="22"/>
      <c r="N18" s="2" t="s">
        <v>162</v>
      </c>
      <c r="O18" s="2">
        <v>0.2</v>
      </c>
    </row>
    <row r="19" spans="1:15" x14ac:dyDescent="0.3">
      <c r="A19" s="37"/>
      <c r="B19" s="37"/>
      <c r="C19" s="37"/>
      <c r="D19" s="37"/>
      <c r="E19" s="37"/>
      <c r="F19" s="37"/>
      <c r="G19" s="37"/>
      <c r="H19" s="37"/>
      <c r="I19" s="37"/>
      <c r="K19" s="22"/>
      <c r="L19" s="22"/>
      <c r="N19" s="2" t="s">
        <v>163</v>
      </c>
      <c r="O19" s="2">
        <v>0.2</v>
      </c>
    </row>
    <row r="20" spans="1:15" x14ac:dyDescent="0.3">
      <c r="A20" s="37"/>
      <c r="B20" s="37"/>
      <c r="C20" s="37"/>
      <c r="D20" s="37"/>
      <c r="E20" s="37"/>
      <c r="F20" s="37"/>
      <c r="G20" s="37"/>
      <c r="H20" s="37"/>
      <c r="I20" s="37"/>
      <c r="N20" s="2" t="s">
        <v>164</v>
      </c>
      <c r="O20" s="2">
        <v>0.4</v>
      </c>
    </row>
    <row r="21" spans="1:15" x14ac:dyDescent="0.3">
      <c r="A21" s="21" t="s">
        <v>10</v>
      </c>
      <c r="B21" s="21" t="s">
        <v>10</v>
      </c>
      <c r="C21" s="21" t="s">
        <v>10</v>
      </c>
      <c r="D21" s="21" t="s">
        <v>10</v>
      </c>
      <c r="E21" s="21" t="s">
        <v>10</v>
      </c>
      <c r="F21" s="21" t="s">
        <v>10</v>
      </c>
      <c r="G21" s="21" t="s">
        <v>10</v>
      </c>
      <c r="H21" s="21" t="s">
        <v>10</v>
      </c>
      <c r="I21" s="21" t="s">
        <v>10</v>
      </c>
      <c r="N21" s="2" t="s">
        <v>165</v>
      </c>
      <c r="O21" s="2">
        <v>0.4</v>
      </c>
    </row>
    <row r="22" spans="1:15" x14ac:dyDescent="0.3">
      <c r="A22" s="35" t="s">
        <v>119</v>
      </c>
      <c r="B22" s="35"/>
      <c r="C22" s="35"/>
      <c r="D22" s="35" t="s">
        <v>120</v>
      </c>
      <c r="E22" s="35"/>
      <c r="F22" s="35"/>
      <c r="G22" s="35" t="s">
        <v>121</v>
      </c>
      <c r="H22" s="35"/>
      <c r="I22" s="35"/>
      <c r="K22" s="35" t="s">
        <v>107</v>
      </c>
      <c r="L22" s="35"/>
      <c r="N22" s="2" t="s">
        <v>166</v>
      </c>
      <c r="O22" s="2">
        <v>0.4</v>
      </c>
    </row>
    <row r="23" spans="1:15" x14ac:dyDescent="0.3">
      <c r="A23" s="37"/>
      <c r="B23" s="37"/>
      <c r="C23" s="37"/>
      <c r="D23" s="37"/>
      <c r="E23" s="37"/>
      <c r="F23" s="37"/>
      <c r="G23" s="37"/>
      <c r="H23" s="37"/>
      <c r="I23" s="37"/>
      <c r="K23" s="22"/>
      <c r="L23" s="22"/>
      <c r="N23" s="9" t="s">
        <v>111</v>
      </c>
      <c r="O23" s="9" t="s">
        <v>98</v>
      </c>
    </row>
    <row r="24" spans="1:15" x14ac:dyDescent="0.3">
      <c r="A24" s="37"/>
      <c r="B24" s="37"/>
      <c r="C24" s="37"/>
      <c r="D24" s="37"/>
      <c r="E24" s="37"/>
      <c r="F24" s="37"/>
      <c r="G24" s="37"/>
      <c r="H24" s="37"/>
      <c r="I24" s="37"/>
      <c r="K24" s="22"/>
      <c r="L24" s="22"/>
      <c r="N24" s="2" t="s">
        <v>167</v>
      </c>
      <c r="O24" s="2">
        <v>0.2</v>
      </c>
    </row>
    <row r="25" spans="1:15" x14ac:dyDescent="0.3">
      <c r="A25" s="37"/>
      <c r="B25" s="37"/>
      <c r="C25" s="37"/>
      <c r="D25" s="37"/>
      <c r="E25" s="37"/>
      <c r="F25" s="37"/>
      <c r="G25" s="37"/>
      <c r="H25" s="37"/>
      <c r="I25" s="37"/>
      <c r="K25" s="22"/>
      <c r="L25" s="22"/>
      <c r="N25" s="2" t="s">
        <v>168</v>
      </c>
      <c r="O25" s="2">
        <v>0.2</v>
      </c>
    </row>
    <row r="26" spans="1:15" x14ac:dyDescent="0.3">
      <c r="A26" s="37"/>
      <c r="B26" s="37"/>
      <c r="C26" s="37"/>
      <c r="D26" s="37"/>
      <c r="E26" s="37"/>
      <c r="F26" s="37"/>
      <c r="G26" s="37"/>
      <c r="H26" s="37"/>
      <c r="I26" s="37"/>
      <c r="K26" s="22"/>
      <c r="L26" s="22"/>
      <c r="N26" s="2" t="s">
        <v>169</v>
      </c>
      <c r="O26" s="2">
        <v>0.2</v>
      </c>
    </row>
    <row r="27" spans="1:15" x14ac:dyDescent="0.3">
      <c r="A27" s="37"/>
      <c r="B27" s="37"/>
      <c r="C27" s="37"/>
      <c r="D27" s="37"/>
      <c r="E27" s="37"/>
      <c r="F27" s="37"/>
      <c r="G27" s="37"/>
      <c r="H27" s="37"/>
      <c r="I27" s="37"/>
      <c r="K27" s="22"/>
      <c r="L27" s="22"/>
      <c r="N27" s="2" t="s">
        <v>170</v>
      </c>
      <c r="O27" s="2">
        <v>0.2</v>
      </c>
    </row>
    <row r="28" spans="1:15" x14ac:dyDescent="0.3">
      <c r="A28" s="37"/>
      <c r="B28" s="37"/>
      <c r="C28" s="37"/>
      <c r="D28" s="37"/>
      <c r="E28" s="37"/>
      <c r="F28" s="37"/>
      <c r="G28" s="37"/>
      <c r="H28" s="37"/>
      <c r="I28" s="37"/>
      <c r="K28" s="22"/>
      <c r="L28" s="22"/>
      <c r="N28" s="2" t="s">
        <v>171</v>
      </c>
      <c r="O28" s="2">
        <v>0.2</v>
      </c>
    </row>
    <row r="29" spans="1:15" x14ac:dyDescent="0.3">
      <c r="A29" s="37"/>
      <c r="B29" s="37"/>
      <c r="C29" s="37"/>
      <c r="D29" s="37"/>
      <c r="E29" s="37"/>
      <c r="F29" s="37"/>
      <c r="G29" s="37"/>
      <c r="H29" s="37"/>
      <c r="I29" s="37"/>
      <c r="K29" s="22"/>
      <c r="L29" s="22"/>
      <c r="N29" s="2" t="s">
        <v>177</v>
      </c>
      <c r="O29" s="2">
        <v>0.2</v>
      </c>
    </row>
    <row r="30" spans="1:15" x14ac:dyDescent="0.3">
      <c r="A30" s="37"/>
      <c r="B30" s="37"/>
      <c r="C30" s="37"/>
      <c r="D30" s="37"/>
      <c r="E30" s="37"/>
      <c r="F30" s="37"/>
      <c r="G30" s="37"/>
      <c r="H30" s="37"/>
      <c r="I30" s="37"/>
      <c r="K30" s="22"/>
      <c r="L30" s="22"/>
      <c r="N30" s="2" t="s">
        <v>172</v>
      </c>
      <c r="O30" s="2">
        <v>0.4</v>
      </c>
    </row>
    <row r="31" spans="1:15" x14ac:dyDescent="0.3">
      <c r="A31" s="37"/>
      <c r="B31" s="37"/>
      <c r="C31" s="37"/>
      <c r="D31" s="37"/>
      <c r="E31" s="37"/>
      <c r="F31" s="37"/>
      <c r="G31" s="37"/>
      <c r="H31" s="37"/>
      <c r="I31" s="37"/>
      <c r="K31" s="22"/>
      <c r="L31" s="22"/>
      <c r="N31" s="2" t="s">
        <v>173</v>
      </c>
      <c r="O31" s="2">
        <v>0.4</v>
      </c>
    </row>
    <row r="32" spans="1:15" x14ac:dyDescent="0.3">
      <c r="A32" s="37"/>
      <c r="B32" s="37"/>
      <c r="C32" s="37"/>
      <c r="D32" s="37"/>
      <c r="E32" s="37"/>
      <c r="F32" s="37"/>
      <c r="G32" s="37"/>
      <c r="H32" s="37"/>
      <c r="I32" s="37"/>
      <c r="K32" s="22"/>
      <c r="L32" s="22"/>
      <c r="N32" s="2" t="s">
        <v>174</v>
      </c>
      <c r="O32" s="2">
        <v>0.4</v>
      </c>
    </row>
    <row r="33" spans="1:15" x14ac:dyDescent="0.3">
      <c r="A33" s="37"/>
      <c r="B33" s="37"/>
      <c r="C33" s="37"/>
      <c r="D33" s="37"/>
      <c r="E33" s="37"/>
      <c r="F33" s="37"/>
      <c r="G33" s="37"/>
      <c r="H33" s="37"/>
      <c r="I33" s="37"/>
      <c r="K33" s="22"/>
      <c r="L33" s="22"/>
      <c r="N33" s="2" t="s">
        <v>175</v>
      </c>
      <c r="O33" s="2">
        <v>0.4</v>
      </c>
    </row>
    <row r="34" spans="1:15" x14ac:dyDescent="0.3">
      <c r="A34" s="37"/>
      <c r="B34" s="37"/>
      <c r="C34" s="37"/>
      <c r="D34" s="37"/>
      <c r="E34" s="37"/>
      <c r="F34" s="37"/>
      <c r="G34" s="37"/>
      <c r="H34" s="37"/>
      <c r="I34" s="37"/>
      <c r="K34" s="22"/>
      <c r="L34" s="22"/>
      <c r="N34" s="2" t="s">
        <v>176</v>
      </c>
      <c r="O34" s="2">
        <v>0.4</v>
      </c>
    </row>
    <row r="35" spans="1:15" x14ac:dyDescent="0.3">
      <c r="A35" s="21" t="s">
        <v>10</v>
      </c>
      <c r="B35" s="21" t="s">
        <v>10</v>
      </c>
      <c r="C35" s="21" t="s">
        <v>10</v>
      </c>
      <c r="D35" s="21" t="s">
        <v>10</v>
      </c>
      <c r="E35" s="21" t="s">
        <v>10</v>
      </c>
      <c r="F35" s="21" t="s">
        <v>10</v>
      </c>
      <c r="G35" s="21" t="s">
        <v>10</v>
      </c>
      <c r="H35" s="21" t="s">
        <v>10</v>
      </c>
      <c r="I35" s="21" t="s">
        <v>10</v>
      </c>
      <c r="K35" s="35" t="s">
        <v>115</v>
      </c>
      <c r="L35" s="35"/>
      <c r="N35" s="2" t="s">
        <v>178</v>
      </c>
      <c r="O35" s="2">
        <v>0.4</v>
      </c>
    </row>
    <row r="36" spans="1:15" x14ac:dyDescent="0.3">
      <c r="A36" s="35" t="s">
        <v>122</v>
      </c>
      <c r="B36" s="35"/>
      <c r="C36" s="35"/>
      <c r="D36" s="35" t="s">
        <v>123</v>
      </c>
      <c r="E36" s="35"/>
      <c r="F36" s="35"/>
      <c r="G36" s="35" t="s">
        <v>124</v>
      </c>
      <c r="H36" s="35"/>
      <c r="I36" s="35"/>
      <c r="K36" s="36">
        <f>VLOOKUP(A21,$N$1:$O$48,2,FALSE)+VLOOKUP(B21,$N$1:$O$48,2,FALSE)+VLOOKUP(C21,$N$1:$O$48,2,FALSE)+VLOOKUP(D21,$N$1:$O$48,2,FALSE)+VLOOKUP(E21,$N$1:$O$48,2,FALSE)+VLOOKUP(F21,$N$1:$O$48,2,FALSE)+VLOOKUP(G21,$N$1:$O$48,2,FALSE)+VLOOKUP(H21,$N$1:$O$48,2,FALSE)+VLOOKUP(I21,$N$1:$O$48,2,FALSE)+VLOOKUP(A35,$N$1:$O$48,2,FALSE)+VLOOKUP(B35,$N$1:$O$48,2,FALSE)+VLOOKUP(C35,$N$1:$O$48,2,FALSE)+VLOOKUP(D35,$N$1:$O$48,2,FALSE)+VLOOKUP(E35,$N$1:$O$48,2,FALSE)+VLOOKUP(F35,$N$1:$O$48,2,FALSE)+VLOOKUP(G35,$N$1:$O$48,2,FALSE)+VLOOKUP(H35,$N$1:$O$48,2,FALSE)+VLOOKUP(I35,$N$1:$O$48,2,FALSE)+VLOOKUP(A49,$N$1:$O$48,2,FALSE)+VLOOKUP(B49,$N$1:$O$48,2,FALSE)+VLOOKUP(C49,$N$1:$O$48,2,FALSE)+VLOOKUP(D49,$N$1:$O$48,2,FALSE)+VLOOKUP(E49,$N$1:$O$48,2,FALSE)+VLOOKUP(F49,$N$1:$O$48,2,FALSE)+VLOOKUP(G49,$N$1:$O$48,2,FALSE)+VLOOKUP(H49,$N$1:$O$48,2,FALSE)+VLOOKUP(I49,$N$1:$O$48,2,FALSE)+VLOOKUP(A63,$N$1:$O$48,2,FALSE)+VLOOKUP(B63,$N$1:$O$48,2,FALSE)+VLOOKUP(C63,$N$1:$O$48,2,FALSE)+VLOOKUP(D63,$N$1:$O$48,2,FALSE)+VLOOKUP(E63,$N$1:$O$48,2,FALSE)+VLOOKUP(F63,$N$1:$O$48,2,FALSE)+VLOOKUP(G63,$N$1:$O$48,2,FALSE)+VLOOKUP(H63,$N$1:$O$48,2,FALSE)+VLOOKUP(I63,$N$1:$O$48,2,FALSE)</f>
        <v>0</v>
      </c>
      <c r="L36" s="36"/>
      <c r="N36" s="9" t="s">
        <v>112</v>
      </c>
      <c r="O36" s="9" t="s">
        <v>98</v>
      </c>
    </row>
    <row r="37" spans="1:15" x14ac:dyDescent="0.3">
      <c r="A37" s="37"/>
      <c r="B37" s="37"/>
      <c r="C37" s="37"/>
      <c r="D37" s="37"/>
      <c r="E37" s="37"/>
      <c r="F37" s="37"/>
      <c r="G37" s="37"/>
      <c r="H37" s="37"/>
      <c r="I37" s="37"/>
      <c r="K37" s="36"/>
      <c r="L37" s="36"/>
      <c r="N37" s="2" t="s">
        <v>179</v>
      </c>
      <c r="O37" s="2">
        <v>0.2</v>
      </c>
    </row>
    <row r="38" spans="1:15" x14ac:dyDescent="0.3">
      <c r="A38" s="37"/>
      <c r="B38" s="37"/>
      <c r="C38" s="37"/>
      <c r="D38" s="37"/>
      <c r="E38" s="37"/>
      <c r="F38" s="37"/>
      <c r="G38" s="37"/>
      <c r="H38" s="37"/>
      <c r="I38" s="37"/>
      <c r="N38" s="2" t="s">
        <v>180</v>
      </c>
      <c r="O38" s="2">
        <v>0.2</v>
      </c>
    </row>
    <row r="39" spans="1:15" x14ac:dyDescent="0.3">
      <c r="A39" s="37"/>
      <c r="B39" s="37"/>
      <c r="C39" s="37"/>
      <c r="D39" s="37"/>
      <c r="E39" s="37"/>
      <c r="F39" s="37"/>
      <c r="G39" s="37"/>
      <c r="H39" s="37"/>
      <c r="I39" s="37"/>
      <c r="N39" s="2" t="s">
        <v>181</v>
      </c>
      <c r="O39" s="2">
        <v>0.2</v>
      </c>
    </row>
    <row r="40" spans="1:15" x14ac:dyDescent="0.3">
      <c r="A40" s="37"/>
      <c r="B40" s="37"/>
      <c r="C40" s="37"/>
      <c r="D40" s="37"/>
      <c r="E40" s="37"/>
      <c r="F40" s="37"/>
      <c r="G40" s="37"/>
      <c r="H40" s="37"/>
      <c r="I40" s="37"/>
      <c r="N40" s="2" t="s">
        <v>182</v>
      </c>
      <c r="O40" s="2">
        <v>0.2</v>
      </c>
    </row>
    <row r="41" spans="1:15" x14ac:dyDescent="0.3">
      <c r="A41" s="37"/>
      <c r="B41" s="37"/>
      <c r="C41" s="37"/>
      <c r="D41" s="37"/>
      <c r="E41" s="37"/>
      <c r="F41" s="37"/>
      <c r="G41" s="37"/>
      <c r="H41" s="37"/>
      <c r="I41" s="37"/>
      <c r="N41" s="2" t="s">
        <v>183</v>
      </c>
      <c r="O41" s="2">
        <v>0.4</v>
      </c>
    </row>
    <row r="42" spans="1:15" x14ac:dyDescent="0.3">
      <c r="A42" s="37"/>
      <c r="B42" s="37"/>
      <c r="C42" s="37"/>
      <c r="D42" s="37"/>
      <c r="E42" s="37"/>
      <c r="F42" s="37"/>
      <c r="G42" s="37"/>
      <c r="H42" s="37"/>
      <c r="I42" s="37"/>
      <c r="N42" s="2" t="s">
        <v>184</v>
      </c>
      <c r="O42" s="2">
        <v>0.4</v>
      </c>
    </row>
    <row r="43" spans="1:15" x14ac:dyDescent="0.3">
      <c r="A43" s="37"/>
      <c r="B43" s="37"/>
      <c r="C43" s="37"/>
      <c r="D43" s="37"/>
      <c r="E43" s="37"/>
      <c r="F43" s="37"/>
      <c r="G43" s="37"/>
      <c r="H43" s="37"/>
      <c r="I43" s="37"/>
      <c r="N43" s="2" t="s">
        <v>185</v>
      </c>
      <c r="O43" s="2">
        <v>0.4</v>
      </c>
    </row>
    <row r="44" spans="1:15" x14ac:dyDescent="0.3">
      <c r="A44" s="37"/>
      <c r="B44" s="37"/>
      <c r="C44" s="37"/>
      <c r="D44" s="37"/>
      <c r="E44" s="37"/>
      <c r="F44" s="37"/>
      <c r="G44" s="37"/>
      <c r="H44" s="37"/>
      <c r="I44" s="37"/>
      <c r="N44" s="2" t="s">
        <v>186</v>
      </c>
      <c r="O44" s="2">
        <v>0.4</v>
      </c>
    </row>
    <row r="45" spans="1:15" x14ac:dyDescent="0.3">
      <c r="A45" s="37"/>
      <c r="B45" s="37"/>
      <c r="C45" s="37"/>
      <c r="D45" s="37"/>
      <c r="E45" s="37"/>
      <c r="F45" s="37"/>
      <c r="G45" s="37"/>
      <c r="H45" s="37"/>
      <c r="I45" s="37"/>
      <c r="N45" s="2" t="s">
        <v>187</v>
      </c>
      <c r="O45" s="2">
        <v>0.4</v>
      </c>
    </row>
    <row r="46" spans="1:15" x14ac:dyDescent="0.3">
      <c r="A46" s="37"/>
      <c r="B46" s="37"/>
      <c r="C46" s="37"/>
      <c r="D46" s="37"/>
      <c r="E46" s="37"/>
      <c r="F46" s="37"/>
      <c r="G46" s="37"/>
      <c r="H46" s="37"/>
      <c r="I46" s="37"/>
      <c r="N46" s="2" t="s">
        <v>188</v>
      </c>
      <c r="O46" s="2">
        <v>0.4</v>
      </c>
    </row>
    <row r="47" spans="1:15" x14ac:dyDescent="0.3">
      <c r="A47" s="37"/>
      <c r="B47" s="37"/>
      <c r="C47" s="37"/>
      <c r="D47" s="37"/>
      <c r="E47" s="37"/>
      <c r="F47" s="37"/>
      <c r="G47" s="37"/>
      <c r="H47" s="37"/>
      <c r="I47" s="37"/>
      <c r="N47" s="9" t="s">
        <v>113</v>
      </c>
      <c r="O47" s="9" t="s">
        <v>98</v>
      </c>
    </row>
    <row r="48" spans="1:15" x14ac:dyDescent="0.3">
      <c r="A48" s="37"/>
      <c r="B48" s="37"/>
      <c r="C48" s="37"/>
      <c r="D48" s="37"/>
      <c r="E48" s="37"/>
      <c r="F48" s="37"/>
      <c r="G48" s="37"/>
      <c r="H48" s="37"/>
      <c r="I48" s="37"/>
      <c r="N48" s="2" t="s">
        <v>114</v>
      </c>
      <c r="O48" s="2">
        <v>0.4</v>
      </c>
    </row>
    <row r="49" spans="1:9" x14ac:dyDescent="0.3">
      <c r="A49" s="21" t="s">
        <v>10</v>
      </c>
      <c r="B49" s="21" t="s">
        <v>10</v>
      </c>
      <c r="C49" s="21" t="s">
        <v>10</v>
      </c>
      <c r="D49" s="21" t="s">
        <v>10</v>
      </c>
      <c r="E49" s="21" t="s">
        <v>10</v>
      </c>
      <c r="F49" s="21" t="s">
        <v>10</v>
      </c>
      <c r="G49" s="21" t="s">
        <v>10</v>
      </c>
      <c r="H49" s="21" t="s">
        <v>10</v>
      </c>
      <c r="I49" s="21" t="s">
        <v>10</v>
      </c>
    </row>
    <row r="50" spans="1:9" x14ac:dyDescent="0.3">
      <c r="A50" s="35" t="s">
        <v>125</v>
      </c>
      <c r="B50" s="35"/>
      <c r="C50" s="35"/>
      <c r="D50" s="35" t="s">
        <v>126</v>
      </c>
      <c r="E50" s="35"/>
      <c r="F50" s="35"/>
      <c r="G50" s="35" t="s">
        <v>127</v>
      </c>
      <c r="H50" s="35"/>
      <c r="I50" s="35"/>
    </row>
    <row r="51" spans="1:9" x14ac:dyDescent="0.3">
      <c r="A51" s="37"/>
      <c r="B51" s="37"/>
      <c r="C51" s="37"/>
      <c r="D51" s="37"/>
      <c r="E51" s="37"/>
      <c r="F51" s="37"/>
      <c r="G51" s="37"/>
      <c r="H51" s="37"/>
      <c r="I51" s="37"/>
    </row>
    <row r="52" spans="1:9" x14ac:dyDescent="0.3">
      <c r="A52" s="37"/>
      <c r="B52" s="37"/>
      <c r="C52" s="37"/>
      <c r="D52" s="37"/>
      <c r="E52" s="37"/>
      <c r="F52" s="37"/>
      <c r="G52" s="37"/>
      <c r="H52" s="37"/>
      <c r="I52" s="37"/>
    </row>
    <row r="53" spans="1:9" x14ac:dyDescent="0.3">
      <c r="A53" s="37"/>
      <c r="B53" s="37"/>
      <c r="C53" s="37"/>
      <c r="D53" s="37"/>
      <c r="E53" s="37"/>
      <c r="F53" s="37"/>
      <c r="G53" s="37"/>
      <c r="H53" s="37"/>
      <c r="I53" s="37"/>
    </row>
    <row r="54" spans="1:9" x14ac:dyDescent="0.3">
      <c r="A54" s="37"/>
      <c r="B54" s="37"/>
      <c r="C54" s="37"/>
      <c r="D54" s="37"/>
      <c r="E54" s="37"/>
      <c r="F54" s="37"/>
      <c r="G54" s="37"/>
      <c r="H54" s="37"/>
      <c r="I54" s="37"/>
    </row>
    <row r="55" spans="1:9" x14ac:dyDescent="0.3">
      <c r="A55" s="37"/>
      <c r="B55" s="37"/>
      <c r="C55" s="37"/>
      <c r="D55" s="37"/>
      <c r="E55" s="37"/>
      <c r="F55" s="37"/>
      <c r="G55" s="37"/>
      <c r="H55" s="37"/>
      <c r="I55" s="37"/>
    </row>
    <row r="56" spans="1:9" x14ac:dyDescent="0.3">
      <c r="A56" s="37"/>
      <c r="B56" s="37"/>
      <c r="C56" s="37"/>
      <c r="D56" s="37"/>
      <c r="E56" s="37"/>
      <c r="F56" s="37"/>
      <c r="G56" s="37"/>
      <c r="H56" s="37"/>
      <c r="I56" s="37"/>
    </row>
    <row r="57" spans="1:9" x14ac:dyDescent="0.3">
      <c r="A57" s="37"/>
      <c r="B57" s="37"/>
      <c r="C57" s="37"/>
      <c r="D57" s="37"/>
      <c r="E57" s="37"/>
      <c r="F57" s="37"/>
      <c r="G57" s="37"/>
      <c r="H57" s="37"/>
      <c r="I57" s="37"/>
    </row>
    <row r="58" spans="1:9" x14ac:dyDescent="0.3">
      <c r="A58" s="37"/>
      <c r="B58" s="37"/>
      <c r="C58" s="37"/>
      <c r="D58" s="37"/>
      <c r="E58" s="37"/>
      <c r="F58" s="37"/>
      <c r="G58" s="37"/>
      <c r="H58" s="37"/>
      <c r="I58" s="37"/>
    </row>
    <row r="59" spans="1:9" x14ac:dyDescent="0.3">
      <c r="A59" s="37"/>
      <c r="B59" s="37"/>
      <c r="C59" s="37"/>
      <c r="D59" s="37"/>
      <c r="E59" s="37"/>
      <c r="F59" s="37"/>
      <c r="G59" s="37"/>
      <c r="H59" s="37"/>
      <c r="I59" s="37"/>
    </row>
    <row r="60" spans="1:9" x14ac:dyDescent="0.3">
      <c r="A60" s="37"/>
      <c r="B60" s="37"/>
      <c r="C60" s="37"/>
      <c r="D60" s="37"/>
      <c r="E60" s="37"/>
      <c r="F60" s="37"/>
      <c r="G60" s="37"/>
      <c r="H60" s="37"/>
      <c r="I60" s="37"/>
    </row>
    <row r="61" spans="1:9" x14ac:dyDescent="0.3">
      <c r="A61" s="37"/>
      <c r="B61" s="37"/>
      <c r="C61" s="37"/>
      <c r="D61" s="37"/>
      <c r="E61" s="37"/>
      <c r="F61" s="37"/>
      <c r="G61" s="37"/>
      <c r="H61" s="37"/>
      <c r="I61" s="37"/>
    </row>
    <row r="62" spans="1:9" x14ac:dyDescent="0.3">
      <c r="A62" s="37"/>
      <c r="B62" s="37"/>
      <c r="C62" s="37"/>
      <c r="D62" s="37"/>
      <c r="E62" s="37"/>
      <c r="F62" s="37"/>
      <c r="G62" s="37"/>
      <c r="H62" s="37"/>
      <c r="I62" s="37"/>
    </row>
    <row r="63" spans="1:9" x14ac:dyDescent="0.3">
      <c r="A63" s="21" t="s">
        <v>10</v>
      </c>
      <c r="B63" s="21" t="s">
        <v>10</v>
      </c>
      <c r="C63" s="21" t="s">
        <v>10</v>
      </c>
      <c r="D63" s="21" t="s">
        <v>10</v>
      </c>
      <c r="E63" s="21" t="s">
        <v>10</v>
      </c>
      <c r="F63" s="21" t="s">
        <v>10</v>
      </c>
      <c r="G63" s="21" t="s">
        <v>10</v>
      </c>
      <c r="H63" s="21" t="s">
        <v>10</v>
      </c>
      <c r="I63" s="21" t="s">
        <v>10</v>
      </c>
    </row>
  </sheetData>
  <sheetProtection selectLockedCells="1"/>
  <mergeCells count="31">
    <mergeCell ref="A1:B3"/>
    <mergeCell ref="C1:J3"/>
    <mergeCell ref="G9:I20"/>
    <mergeCell ref="A22:C22"/>
    <mergeCell ref="D22:F22"/>
    <mergeCell ref="G22:I22"/>
    <mergeCell ref="D5:H5"/>
    <mergeCell ref="A8:C8"/>
    <mergeCell ref="D8:F8"/>
    <mergeCell ref="G8:I8"/>
    <mergeCell ref="A51:C62"/>
    <mergeCell ref="D50:F50"/>
    <mergeCell ref="D51:F62"/>
    <mergeCell ref="G50:I50"/>
    <mergeCell ref="G51:I62"/>
    <mergeCell ref="K8:L8"/>
    <mergeCell ref="K22:L22"/>
    <mergeCell ref="K35:L35"/>
    <mergeCell ref="K36:L37"/>
    <mergeCell ref="A50:C50"/>
    <mergeCell ref="A23:C34"/>
    <mergeCell ref="D23:F34"/>
    <mergeCell ref="G23:I34"/>
    <mergeCell ref="A36:C36"/>
    <mergeCell ref="A37:C48"/>
    <mergeCell ref="D36:F36"/>
    <mergeCell ref="D37:F48"/>
    <mergeCell ref="G36:I36"/>
    <mergeCell ref="G37:I48"/>
    <mergeCell ref="A9:C20"/>
    <mergeCell ref="D9:F20"/>
  </mergeCells>
  <dataValidations count="1">
    <dataValidation type="list" allowBlank="1" showInputMessage="1" showErrorMessage="1" sqref="A49:I49 A63:I63 A35:I35 A21:I21" xr:uid="{E88D8360-E116-4163-AC5C-8FAD77288BCE}">
      <formula1>$N$1:$N$48</formula1>
    </dataValidation>
  </dataValidations>
  <pageMargins left="0.25" right="0.25" top="0.75" bottom="0.75" header="0.3" footer="0.3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DFE48-F302-46E3-A1A6-587CD42FC8AB}">
  <dimension ref="A1:Q87"/>
  <sheetViews>
    <sheetView view="pageLayout" zoomScaleNormal="100" workbookViewId="0">
      <selection activeCell="E31" sqref="E31:F31"/>
    </sheetView>
  </sheetViews>
  <sheetFormatPr baseColWidth="10" defaultRowHeight="14.4" x14ac:dyDescent="0.3"/>
  <cols>
    <col min="1" max="1" width="4.5546875" style="1" customWidth="1"/>
    <col min="2" max="2" width="37.77734375" style="1" customWidth="1"/>
    <col min="3" max="8" width="15.5546875" style="1" customWidth="1"/>
    <col min="9" max="9" width="12.33203125" style="1" customWidth="1"/>
    <col min="10" max="10" width="12.21875" style="1" customWidth="1"/>
    <col min="11" max="11" width="8.33203125" style="1" bestFit="1" customWidth="1"/>
    <col min="12" max="12" width="11.5546875" style="1"/>
    <col min="13" max="15" width="0" style="1" hidden="1" customWidth="1"/>
    <col min="16" max="16" width="30.21875" style="1" hidden="1" customWidth="1"/>
    <col min="17" max="17" width="7" style="1" hidden="1" customWidth="1"/>
    <col min="18" max="18" width="11.5546875" style="1"/>
    <col min="19" max="19" width="20.44140625" style="1" bestFit="1" customWidth="1"/>
    <col min="20" max="16384" width="11.5546875" style="1"/>
  </cols>
  <sheetData>
    <row r="1" spans="1:17" ht="14.4" customHeight="1" x14ac:dyDescent="0.3">
      <c r="A1" s="31" t="s">
        <v>102</v>
      </c>
      <c r="B1" s="31"/>
      <c r="C1" s="32" t="s">
        <v>20</v>
      </c>
      <c r="D1" s="32"/>
      <c r="E1" s="32"/>
      <c r="F1" s="32"/>
      <c r="G1" s="32"/>
      <c r="H1" s="32"/>
      <c r="P1" s="7" t="s">
        <v>10</v>
      </c>
      <c r="Q1" s="7" t="s">
        <v>1</v>
      </c>
    </row>
    <row r="2" spans="1:17" ht="14.4" customHeight="1" x14ac:dyDescent="0.3">
      <c r="A2" s="31"/>
      <c r="B2" s="31"/>
      <c r="C2" s="32"/>
      <c r="D2" s="32"/>
      <c r="E2" s="32"/>
      <c r="F2" s="32"/>
      <c r="G2" s="32"/>
      <c r="H2" s="32"/>
      <c r="P2" s="9" t="s">
        <v>34</v>
      </c>
      <c r="Q2" s="9" t="s">
        <v>98</v>
      </c>
    </row>
    <row r="3" spans="1:17" x14ac:dyDescent="0.3">
      <c r="P3" s="2" t="s">
        <v>11</v>
      </c>
      <c r="Q3" s="2">
        <v>0</v>
      </c>
    </row>
    <row r="4" spans="1:17" ht="14.4" customHeight="1" x14ac:dyDescent="0.3">
      <c r="P4" s="2" t="s">
        <v>12</v>
      </c>
      <c r="Q4" s="2">
        <v>0</v>
      </c>
    </row>
    <row r="5" spans="1:17" ht="21.6" customHeight="1" thickBot="1" x14ac:dyDescent="0.35">
      <c r="B5" s="11" t="s">
        <v>148</v>
      </c>
      <c r="C5" s="38" t="str">
        <f>CONCATENATE(ENGAGEMENT!C5," ",ENGAGEMENT!J5)</f>
        <v xml:space="preserve"> </v>
      </c>
      <c r="D5" s="38"/>
      <c r="E5" s="38"/>
      <c r="F5" s="38"/>
      <c r="G5" s="38"/>
      <c r="P5" s="2" t="s">
        <v>15</v>
      </c>
      <c r="Q5" s="2">
        <v>0.3</v>
      </c>
    </row>
    <row r="6" spans="1:17" x14ac:dyDescent="0.3">
      <c r="C6" s="8"/>
      <c r="D6" s="8"/>
      <c r="E6" s="8"/>
      <c r="P6" s="2" t="s">
        <v>16</v>
      </c>
      <c r="Q6" s="2">
        <v>0.3</v>
      </c>
    </row>
    <row r="7" spans="1:17" x14ac:dyDescent="0.3">
      <c r="A7" s="6" t="s">
        <v>7</v>
      </c>
      <c r="P7" s="2" t="s">
        <v>17</v>
      </c>
      <c r="Q7" s="2">
        <v>0.7</v>
      </c>
    </row>
    <row r="8" spans="1:17" x14ac:dyDescent="0.3">
      <c r="P8" s="2" t="s">
        <v>24</v>
      </c>
      <c r="Q8" s="2">
        <v>1</v>
      </c>
    </row>
    <row r="9" spans="1:17" ht="28.8" x14ac:dyDescent="0.3">
      <c r="A9" s="15" t="s">
        <v>0</v>
      </c>
      <c r="B9" s="15" t="s">
        <v>2</v>
      </c>
      <c r="C9" s="42" t="s">
        <v>6</v>
      </c>
      <c r="D9" s="43"/>
      <c r="E9" s="43"/>
      <c r="F9" s="43"/>
      <c r="G9" s="44"/>
      <c r="H9" s="24"/>
      <c r="I9" s="14" t="s">
        <v>99</v>
      </c>
      <c r="J9" s="14" t="s">
        <v>19</v>
      </c>
      <c r="K9" s="16" t="s">
        <v>1</v>
      </c>
      <c r="P9" s="2" t="s">
        <v>25</v>
      </c>
      <c r="Q9" s="2">
        <v>1.1000000000000001</v>
      </c>
    </row>
    <row r="10" spans="1:17" ht="21.6" customHeight="1" x14ac:dyDescent="0.3">
      <c r="A10" s="3">
        <v>1</v>
      </c>
      <c r="B10" s="23"/>
      <c r="C10" s="50"/>
      <c r="D10" s="50"/>
      <c r="E10" s="30"/>
      <c r="F10" s="30"/>
      <c r="G10" s="30"/>
      <c r="H10" s="30"/>
      <c r="I10" s="39"/>
      <c r="J10" s="39"/>
      <c r="K10" s="47" t="str">
        <f>IFERROR(VLOOKUP(G10,$P$3:$Q$90,2,FALSE)+IF(E10="Saut de main",0.2,0)+IF(E10="Flip avant",0.4,0)+IF(I10="OUI",0.2,0)+IF(J10="OUI",0.1,0),"")</f>
        <v/>
      </c>
      <c r="P10" s="2" t="s">
        <v>26</v>
      </c>
      <c r="Q10" s="2">
        <v>1.2</v>
      </c>
    </row>
    <row r="11" spans="1:17" ht="21.6" customHeight="1" x14ac:dyDescent="0.3">
      <c r="A11" s="3">
        <v>2</v>
      </c>
      <c r="B11" s="23"/>
      <c r="C11" s="50"/>
      <c r="D11" s="50"/>
      <c r="E11" s="30"/>
      <c r="F11" s="30"/>
      <c r="G11" s="30"/>
      <c r="H11" s="30"/>
      <c r="I11" s="40"/>
      <c r="J11" s="40"/>
      <c r="K11" s="48"/>
      <c r="P11" s="2" t="s">
        <v>27</v>
      </c>
      <c r="Q11" s="2">
        <v>1.2</v>
      </c>
    </row>
    <row r="12" spans="1:17" ht="21.6" customHeight="1" x14ac:dyDescent="0.3">
      <c r="A12" s="3">
        <v>3</v>
      </c>
      <c r="B12" s="23"/>
      <c r="C12" s="50"/>
      <c r="D12" s="50"/>
      <c r="E12" s="30"/>
      <c r="F12" s="30"/>
      <c r="G12" s="30"/>
      <c r="H12" s="30"/>
      <c r="I12" s="40"/>
      <c r="J12" s="40"/>
      <c r="K12" s="48"/>
      <c r="P12" s="2" t="s">
        <v>29</v>
      </c>
      <c r="Q12" s="2">
        <f>Q11+0.2</f>
        <v>1.4</v>
      </c>
    </row>
    <row r="13" spans="1:17" ht="21.6" customHeight="1" x14ac:dyDescent="0.3">
      <c r="A13" s="3">
        <v>4</v>
      </c>
      <c r="B13" s="23"/>
      <c r="C13" s="50"/>
      <c r="D13" s="50"/>
      <c r="E13" s="30"/>
      <c r="F13" s="30"/>
      <c r="G13" s="30"/>
      <c r="H13" s="30"/>
      <c r="I13" s="40"/>
      <c r="J13" s="40"/>
      <c r="K13" s="48"/>
      <c r="P13" s="2" t="s">
        <v>28</v>
      </c>
      <c r="Q13" s="2">
        <f t="shared" ref="Q13:Q18" si="0">Q12+0.2</f>
        <v>1.5999999999999999</v>
      </c>
    </row>
    <row r="14" spans="1:17" ht="21.6" customHeight="1" x14ac:dyDescent="0.3">
      <c r="A14" s="3">
        <v>5</v>
      </c>
      <c r="B14" s="23"/>
      <c r="C14" s="50"/>
      <c r="D14" s="50"/>
      <c r="E14" s="30"/>
      <c r="F14" s="30"/>
      <c r="G14" s="30"/>
      <c r="H14" s="30"/>
      <c r="I14" s="40"/>
      <c r="J14" s="40"/>
      <c r="K14" s="48"/>
      <c r="N14" s="1" t="s">
        <v>3</v>
      </c>
      <c r="P14" s="2" t="s">
        <v>30</v>
      </c>
      <c r="Q14" s="2">
        <f t="shared" si="0"/>
        <v>1.7999999999999998</v>
      </c>
    </row>
    <row r="15" spans="1:17" ht="21.6" customHeight="1" thickBot="1" x14ac:dyDescent="0.35">
      <c r="A15" s="3">
        <v>6</v>
      </c>
      <c r="B15" s="23"/>
      <c r="C15" s="50"/>
      <c r="D15" s="50"/>
      <c r="E15" s="30"/>
      <c r="F15" s="30"/>
      <c r="G15" s="30"/>
      <c r="H15" s="30"/>
      <c r="I15" s="41"/>
      <c r="J15" s="41"/>
      <c r="K15" s="49"/>
      <c r="N15" s="1" t="s">
        <v>4</v>
      </c>
      <c r="P15" s="2" t="s">
        <v>31</v>
      </c>
      <c r="Q15" s="2">
        <f t="shared" si="0"/>
        <v>1.9999999999999998</v>
      </c>
    </row>
    <row r="16" spans="1:17" ht="21.6" customHeight="1" thickBot="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17" t="str">
        <f>IFERROR(AVERAGE(K10:K15),"")</f>
        <v/>
      </c>
      <c r="N16" s="1" t="s">
        <v>5</v>
      </c>
      <c r="P16" s="2" t="s">
        <v>32</v>
      </c>
      <c r="Q16" s="2">
        <f t="shared" si="0"/>
        <v>2.1999999999999997</v>
      </c>
    </row>
    <row r="17" spans="1:17" x14ac:dyDescent="0.3">
      <c r="A17" s="6" t="s">
        <v>8</v>
      </c>
      <c r="P17" s="2" t="s">
        <v>33</v>
      </c>
      <c r="Q17" s="2">
        <f t="shared" si="0"/>
        <v>2.4</v>
      </c>
    </row>
    <row r="18" spans="1:17" x14ac:dyDescent="0.3">
      <c r="N18" s="1" t="s">
        <v>100</v>
      </c>
      <c r="P18" s="2" t="s">
        <v>35</v>
      </c>
      <c r="Q18" s="2">
        <f t="shared" si="0"/>
        <v>2.6</v>
      </c>
    </row>
    <row r="19" spans="1:17" ht="28.8" x14ac:dyDescent="0.3">
      <c r="A19" s="15" t="s">
        <v>0</v>
      </c>
      <c r="B19" s="15" t="s">
        <v>2</v>
      </c>
      <c r="C19" s="42" t="s">
        <v>6</v>
      </c>
      <c r="D19" s="43"/>
      <c r="E19" s="43"/>
      <c r="F19" s="43"/>
      <c r="G19" s="44"/>
      <c r="H19" s="24"/>
      <c r="I19" s="14" t="s">
        <v>99</v>
      </c>
      <c r="J19" s="14" t="s">
        <v>19</v>
      </c>
      <c r="K19" s="16" t="s">
        <v>1</v>
      </c>
      <c r="N19" s="1" t="s">
        <v>101</v>
      </c>
      <c r="P19" s="2" t="s">
        <v>36</v>
      </c>
      <c r="Q19" s="2">
        <v>1.3</v>
      </c>
    </row>
    <row r="20" spans="1:17" ht="21.6" customHeight="1" x14ac:dyDescent="0.3">
      <c r="A20" s="3">
        <v>1</v>
      </c>
      <c r="B20" s="23"/>
      <c r="C20" s="45"/>
      <c r="D20" s="46"/>
      <c r="E20" s="27"/>
      <c r="F20" s="29"/>
      <c r="G20" s="27"/>
      <c r="H20" s="29"/>
      <c r="I20" s="23" t="s">
        <v>101</v>
      </c>
      <c r="J20" s="23" t="s">
        <v>101</v>
      </c>
      <c r="K20" s="18" t="str">
        <f>IFERROR(VLOOKUP(G20,$P$3:$Q$90,2,FALSE)+IF(E20="Saut de main",0.2,0)+IF(E20="Flip avant",0.4,0)+IF(I20="OUI",0.2,0)+IF(J20="OUI",0.1,0),"")</f>
        <v/>
      </c>
      <c r="P20" s="2" t="s">
        <v>37</v>
      </c>
      <c r="Q20" s="2">
        <f>Q19+0.2</f>
        <v>1.5</v>
      </c>
    </row>
    <row r="21" spans="1:17" ht="21.6" customHeight="1" x14ac:dyDescent="0.3">
      <c r="A21" s="3">
        <v>2</v>
      </c>
      <c r="B21" s="23"/>
      <c r="C21" s="45"/>
      <c r="D21" s="46"/>
      <c r="E21" s="27"/>
      <c r="F21" s="29"/>
      <c r="G21" s="27"/>
      <c r="H21" s="29"/>
      <c r="I21" s="23" t="s">
        <v>101</v>
      </c>
      <c r="J21" s="23" t="s">
        <v>101</v>
      </c>
      <c r="K21" s="18" t="str">
        <f t="shared" ref="K21:K25" si="1">IFERROR(VLOOKUP(G21,$P$3:$Q$90,2,FALSE)+IF(E21="Saut de main",0.2,0)+IF(E21="Flip avant",0.4,0)+IF(I21="OUI",0.2,0)+IF(J21="OUI",0.1,0),"")</f>
        <v/>
      </c>
      <c r="P21" s="2" t="s">
        <v>38</v>
      </c>
      <c r="Q21" s="2">
        <f t="shared" ref="Q21:Q26" si="2">Q20+0.2</f>
        <v>1.7</v>
      </c>
    </row>
    <row r="22" spans="1:17" ht="21.6" customHeight="1" x14ac:dyDescent="0.3">
      <c r="A22" s="3">
        <v>3</v>
      </c>
      <c r="B22" s="23"/>
      <c r="C22" s="45"/>
      <c r="D22" s="46"/>
      <c r="E22" s="27"/>
      <c r="F22" s="29"/>
      <c r="G22" s="27"/>
      <c r="H22" s="29"/>
      <c r="I22" s="23" t="s">
        <v>101</v>
      </c>
      <c r="J22" s="23" t="s">
        <v>101</v>
      </c>
      <c r="K22" s="18" t="str">
        <f t="shared" si="1"/>
        <v/>
      </c>
      <c r="P22" s="2" t="s">
        <v>39</v>
      </c>
      <c r="Q22" s="2">
        <f t="shared" si="2"/>
        <v>1.9</v>
      </c>
    </row>
    <row r="23" spans="1:17" ht="21.6" customHeight="1" x14ac:dyDescent="0.3">
      <c r="A23" s="3">
        <v>4</v>
      </c>
      <c r="B23" s="23"/>
      <c r="C23" s="45"/>
      <c r="D23" s="46"/>
      <c r="E23" s="27"/>
      <c r="F23" s="29"/>
      <c r="G23" s="27"/>
      <c r="H23" s="29"/>
      <c r="I23" s="23" t="s">
        <v>101</v>
      </c>
      <c r="J23" s="23" t="s">
        <v>101</v>
      </c>
      <c r="K23" s="18" t="str">
        <f t="shared" si="1"/>
        <v/>
      </c>
      <c r="P23" s="2" t="s">
        <v>40</v>
      </c>
      <c r="Q23" s="2">
        <f t="shared" si="2"/>
        <v>2.1</v>
      </c>
    </row>
    <row r="24" spans="1:17" ht="21.6" customHeight="1" x14ac:dyDescent="0.3">
      <c r="A24" s="3">
        <v>5</v>
      </c>
      <c r="B24" s="23"/>
      <c r="C24" s="45"/>
      <c r="D24" s="46"/>
      <c r="E24" s="27"/>
      <c r="F24" s="29"/>
      <c r="G24" s="27"/>
      <c r="H24" s="29"/>
      <c r="I24" s="23" t="s">
        <v>101</v>
      </c>
      <c r="J24" s="23" t="s">
        <v>101</v>
      </c>
      <c r="K24" s="18" t="str">
        <f t="shared" si="1"/>
        <v/>
      </c>
      <c r="P24" s="2" t="s">
        <v>41</v>
      </c>
      <c r="Q24" s="2">
        <f t="shared" si="2"/>
        <v>2.3000000000000003</v>
      </c>
    </row>
    <row r="25" spans="1:17" ht="21.6" customHeight="1" thickBot="1" x14ac:dyDescent="0.35">
      <c r="A25" s="3">
        <v>6</v>
      </c>
      <c r="B25" s="23"/>
      <c r="C25" s="45"/>
      <c r="D25" s="46"/>
      <c r="E25" s="27"/>
      <c r="F25" s="29"/>
      <c r="G25" s="27"/>
      <c r="H25" s="29"/>
      <c r="I25" s="23" t="s">
        <v>101</v>
      </c>
      <c r="J25" s="23" t="s">
        <v>101</v>
      </c>
      <c r="K25" s="18" t="str">
        <f t="shared" si="1"/>
        <v/>
      </c>
      <c r="P25" s="2" t="s">
        <v>42</v>
      </c>
      <c r="Q25" s="2">
        <f t="shared" si="2"/>
        <v>2.5000000000000004</v>
      </c>
    </row>
    <row r="26" spans="1:17" ht="21.6" customHeight="1" thickBot="1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17" t="str">
        <f>IFERROR(AVERAGE(K20:K25),"")</f>
        <v/>
      </c>
      <c r="P26" s="2" t="s">
        <v>43</v>
      </c>
      <c r="Q26" s="2">
        <f t="shared" si="2"/>
        <v>2.7000000000000006</v>
      </c>
    </row>
    <row r="27" spans="1:17" x14ac:dyDescent="0.3">
      <c r="A27" s="6" t="s">
        <v>9</v>
      </c>
      <c r="P27" s="2" t="s">
        <v>44</v>
      </c>
      <c r="Q27" s="2">
        <v>1.4</v>
      </c>
    </row>
    <row r="28" spans="1:17" x14ac:dyDescent="0.3">
      <c r="P28" s="2" t="s">
        <v>45</v>
      </c>
      <c r="Q28" s="2">
        <f>Q27+0.2</f>
        <v>1.5999999999999999</v>
      </c>
    </row>
    <row r="29" spans="1:17" ht="28.8" x14ac:dyDescent="0.3">
      <c r="A29" s="15" t="s">
        <v>0</v>
      </c>
      <c r="B29" s="15" t="s">
        <v>2</v>
      </c>
      <c r="C29" s="42" t="s">
        <v>6</v>
      </c>
      <c r="D29" s="43"/>
      <c r="E29" s="43"/>
      <c r="F29" s="43"/>
      <c r="G29" s="44"/>
      <c r="H29" s="24"/>
      <c r="I29" s="14" t="s">
        <v>99</v>
      </c>
      <c r="J29" s="14" t="s">
        <v>19</v>
      </c>
      <c r="K29" s="15" t="s">
        <v>1</v>
      </c>
      <c r="P29" s="2" t="s">
        <v>46</v>
      </c>
      <c r="Q29" s="2">
        <f t="shared" ref="Q29:Q34" si="3">Q28+0.2</f>
        <v>1.7999999999999998</v>
      </c>
    </row>
    <row r="30" spans="1:17" ht="21.6" customHeight="1" x14ac:dyDescent="0.3">
      <c r="A30" s="3">
        <v>1</v>
      </c>
      <c r="B30" s="23"/>
      <c r="C30" s="45"/>
      <c r="D30" s="46"/>
      <c r="E30" s="27"/>
      <c r="F30" s="29"/>
      <c r="G30" s="27"/>
      <c r="H30" s="29"/>
      <c r="I30" s="23" t="s">
        <v>100</v>
      </c>
      <c r="J30" s="23" t="s">
        <v>101</v>
      </c>
      <c r="K30" s="19" t="str">
        <f>IFERROR(VLOOKUP(G30,$P$3:$Q$90,2,FALSE)+IF(E30="Saut de main",0.2,0)+IF(E30="Flip avant",0.4,0)+IF(I30="OUI",0.2,0)+IF(J30="OUI",0.1,0),"")</f>
        <v/>
      </c>
      <c r="P30" s="2" t="s">
        <v>47</v>
      </c>
      <c r="Q30" s="2">
        <f t="shared" si="3"/>
        <v>1.9999999999999998</v>
      </c>
    </row>
    <row r="31" spans="1:17" ht="21.6" customHeight="1" x14ac:dyDescent="0.3">
      <c r="A31" s="3">
        <v>2</v>
      </c>
      <c r="B31" s="26"/>
      <c r="C31" s="45"/>
      <c r="D31" s="46"/>
      <c r="E31" s="27"/>
      <c r="F31" s="29"/>
      <c r="G31" s="27"/>
      <c r="H31" s="29"/>
      <c r="I31" s="23" t="s">
        <v>101</v>
      </c>
      <c r="J31" s="23" t="s">
        <v>101</v>
      </c>
      <c r="K31" s="19" t="str">
        <f t="shared" ref="K31:K35" si="4">IFERROR(VLOOKUP(G31,$P$3:$Q$90,2,FALSE)+IF(E31="Saut de main",0.2,0)+IF(E31="Flip avant",0.4,0)+IF(I31="OUI",0.2,0)+IF(J31="OUI",0.1,0),"")</f>
        <v/>
      </c>
      <c r="P31" s="2" t="s">
        <v>48</v>
      </c>
      <c r="Q31" s="2">
        <f t="shared" si="3"/>
        <v>2.1999999999999997</v>
      </c>
    </row>
    <row r="32" spans="1:17" ht="21.6" customHeight="1" x14ac:dyDescent="0.3">
      <c r="A32" s="3">
        <v>3</v>
      </c>
      <c r="B32" s="26"/>
      <c r="C32" s="45"/>
      <c r="D32" s="46"/>
      <c r="E32" s="27"/>
      <c r="F32" s="29"/>
      <c r="G32" s="27"/>
      <c r="H32" s="29"/>
      <c r="I32" s="23" t="s">
        <v>101</v>
      </c>
      <c r="J32" s="23" t="s">
        <v>101</v>
      </c>
      <c r="K32" s="19" t="str">
        <f t="shared" si="4"/>
        <v/>
      </c>
      <c r="P32" s="2" t="s">
        <v>49</v>
      </c>
      <c r="Q32" s="2">
        <f t="shared" si="3"/>
        <v>2.4</v>
      </c>
    </row>
    <row r="33" spans="1:17" ht="21.6" customHeight="1" x14ac:dyDescent="0.3">
      <c r="A33" s="3">
        <v>4</v>
      </c>
      <c r="B33" s="26"/>
      <c r="C33" s="45"/>
      <c r="D33" s="46"/>
      <c r="E33" s="27"/>
      <c r="F33" s="29"/>
      <c r="G33" s="27"/>
      <c r="H33" s="29"/>
      <c r="I33" s="23" t="s">
        <v>101</v>
      </c>
      <c r="J33" s="23" t="s">
        <v>101</v>
      </c>
      <c r="K33" s="19" t="str">
        <f t="shared" si="4"/>
        <v/>
      </c>
      <c r="P33" s="2" t="s">
        <v>50</v>
      </c>
      <c r="Q33" s="2">
        <f t="shared" si="3"/>
        <v>2.6</v>
      </c>
    </row>
    <row r="34" spans="1:17" ht="21.6" customHeight="1" x14ac:dyDescent="0.3">
      <c r="A34" s="3">
        <v>5</v>
      </c>
      <c r="B34" s="26"/>
      <c r="C34" s="45"/>
      <c r="D34" s="46"/>
      <c r="E34" s="27"/>
      <c r="F34" s="29"/>
      <c r="G34" s="27"/>
      <c r="H34" s="29"/>
      <c r="I34" s="23" t="s">
        <v>101</v>
      </c>
      <c r="J34" s="23" t="s">
        <v>101</v>
      </c>
      <c r="K34" s="19" t="str">
        <f t="shared" si="4"/>
        <v/>
      </c>
      <c r="P34" s="2" t="s">
        <v>51</v>
      </c>
      <c r="Q34" s="2">
        <f t="shared" si="3"/>
        <v>2.8000000000000003</v>
      </c>
    </row>
    <row r="35" spans="1:17" ht="21.6" customHeight="1" thickBot="1" x14ac:dyDescent="0.35">
      <c r="A35" s="3">
        <v>6</v>
      </c>
      <c r="B35" s="26"/>
      <c r="C35" s="45"/>
      <c r="D35" s="46"/>
      <c r="E35" s="27"/>
      <c r="F35" s="29"/>
      <c r="G35" s="27"/>
      <c r="H35" s="29"/>
      <c r="I35" s="23" t="s">
        <v>101</v>
      </c>
      <c r="J35" s="23" t="s">
        <v>101</v>
      </c>
      <c r="K35" s="19" t="str">
        <f t="shared" si="4"/>
        <v/>
      </c>
      <c r="P35" s="2" t="s">
        <v>52</v>
      </c>
      <c r="Q35" s="2">
        <v>2</v>
      </c>
    </row>
    <row r="36" spans="1:17" ht="21.6" customHeight="1" thickBot="1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17" t="str">
        <f>IFERROR(AVERAGE(K30:K35),"")</f>
        <v/>
      </c>
      <c r="P36" s="2" t="s">
        <v>53</v>
      </c>
      <c r="Q36" s="2">
        <f>Q35+0.2</f>
        <v>2.2000000000000002</v>
      </c>
    </row>
    <row r="37" spans="1:17" x14ac:dyDescent="0.3">
      <c r="P37" s="2" t="s">
        <v>54</v>
      </c>
      <c r="Q37" s="2">
        <f t="shared" ref="Q37:Q38" si="5">Q36+0.2</f>
        <v>2.4000000000000004</v>
      </c>
    </row>
    <row r="38" spans="1:17" x14ac:dyDescent="0.3">
      <c r="P38" s="2" t="s">
        <v>55</v>
      </c>
      <c r="Q38" s="2">
        <f t="shared" si="5"/>
        <v>2.6000000000000005</v>
      </c>
    </row>
    <row r="39" spans="1:17" x14ac:dyDescent="0.3">
      <c r="P39" s="2" t="s">
        <v>56</v>
      </c>
      <c r="Q39" s="10">
        <v>2.1</v>
      </c>
    </row>
    <row r="40" spans="1:17" x14ac:dyDescent="0.3">
      <c r="P40" s="2" t="s">
        <v>57</v>
      </c>
      <c r="Q40" s="10">
        <f>Q39+0.2</f>
        <v>2.3000000000000003</v>
      </c>
    </row>
    <row r="41" spans="1:17" ht="21" customHeight="1" x14ac:dyDescent="0.3">
      <c r="P41" s="2" t="s">
        <v>58</v>
      </c>
      <c r="Q41" s="10">
        <f t="shared" ref="Q41:Q42" si="6">Q40+0.2</f>
        <v>2.5000000000000004</v>
      </c>
    </row>
    <row r="42" spans="1:17" ht="21" customHeight="1" x14ac:dyDescent="0.3">
      <c r="P42" s="2" t="s">
        <v>59</v>
      </c>
      <c r="Q42" s="10">
        <f t="shared" si="6"/>
        <v>2.7000000000000006</v>
      </c>
    </row>
    <row r="43" spans="1:17" ht="21" customHeight="1" x14ac:dyDescent="0.3">
      <c r="P43" s="2" t="s">
        <v>60</v>
      </c>
      <c r="Q43" s="10">
        <v>2.2000000000000002</v>
      </c>
    </row>
    <row r="44" spans="1:17" ht="21" customHeight="1" x14ac:dyDescent="0.3">
      <c r="P44" s="2" t="s">
        <v>61</v>
      </c>
      <c r="Q44" s="10">
        <f>Q43+0.2</f>
        <v>2.4000000000000004</v>
      </c>
    </row>
    <row r="45" spans="1:17" ht="21" customHeight="1" x14ac:dyDescent="0.3">
      <c r="P45" s="2" t="s">
        <v>62</v>
      </c>
      <c r="Q45" s="10">
        <f t="shared" ref="Q45:Q46" si="7">Q44+0.2</f>
        <v>2.6000000000000005</v>
      </c>
    </row>
    <row r="46" spans="1:17" ht="21" customHeight="1" x14ac:dyDescent="0.3">
      <c r="P46" s="2" t="s">
        <v>63</v>
      </c>
      <c r="Q46" s="10">
        <f t="shared" si="7"/>
        <v>2.8000000000000007</v>
      </c>
    </row>
    <row r="47" spans="1:17" x14ac:dyDescent="0.3">
      <c r="P47" s="9" t="s">
        <v>64</v>
      </c>
      <c r="Q47" s="9" t="s">
        <v>98</v>
      </c>
    </row>
    <row r="48" spans="1:17" x14ac:dyDescent="0.3">
      <c r="P48" s="2" t="s">
        <v>12</v>
      </c>
      <c r="Q48" s="2">
        <v>0</v>
      </c>
    </row>
    <row r="49" spans="16:17" x14ac:dyDescent="0.3">
      <c r="P49" s="2" t="s">
        <v>13</v>
      </c>
      <c r="Q49" s="2">
        <v>0</v>
      </c>
    </row>
    <row r="50" spans="16:17" x14ac:dyDescent="0.3">
      <c r="P50" s="2" t="s">
        <v>14</v>
      </c>
      <c r="Q50" s="2">
        <v>0</v>
      </c>
    </row>
    <row r="51" spans="16:17" x14ac:dyDescent="0.3">
      <c r="P51" s="2" t="s">
        <v>18</v>
      </c>
      <c r="Q51" s="2">
        <v>0.3</v>
      </c>
    </row>
    <row r="52" spans="16:17" x14ac:dyDescent="0.3">
      <c r="P52" s="2" t="s">
        <v>21</v>
      </c>
      <c r="Q52" s="2">
        <v>1</v>
      </c>
    </row>
    <row r="53" spans="16:17" x14ac:dyDescent="0.3">
      <c r="P53" s="2" t="s">
        <v>22</v>
      </c>
      <c r="Q53" s="2">
        <v>1.1000000000000001</v>
      </c>
    </row>
    <row r="54" spans="16:17" x14ac:dyDescent="0.3">
      <c r="P54" s="2" t="s">
        <v>23</v>
      </c>
      <c r="Q54" s="2">
        <v>1.2</v>
      </c>
    </row>
    <row r="55" spans="16:17" x14ac:dyDescent="0.3">
      <c r="P55" s="2" t="s">
        <v>65</v>
      </c>
      <c r="Q55" s="2">
        <v>1.2</v>
      </c>
    </row>
    <row r="56" spans="16:17" x14ac:dyDescent="0.3">
      <c r="P56" s="2" t="s">
        <v>66</v>
      </c>
      <c r="Q56" s="2">
        <f>Q55+0.2</f>
        <v>1.4</v>
      </c>
    </row>
    <row r="57" spans="16:17" x14ac:dyDescent="0.3">
      <c r="P57" s="2" t="s">
        <v>67</v>
      </c>
      <c r="Q57" s="2">
        <f t="shared" ref="Q57:Q62" si="8">Q56+0.2</f>
        <v>1.5999999999999999</v>
      </c>
    </row>
    <row r="58" spans="16:17" x14ac:dyDescent="0.3">
      <c r="P58" s="2" t="s">
        <v>68</v>
      </c>
      <c r="Q58" s="2">
        <f t="shared" si="8"/>
        <v>1.7999999999999998</v>
      </c>
    </row>
    <row r="59" spans="16:17" x14ac:dyDescent="0.3">
      <c r="P59" s="2" t="s">
        <v>69</v>
      </c>
      <c r="Q59" s="2">
        <f t="shared" si="8"/>
        <v>1.9999999999999998</v>
      </c>
    </row>
    <row r="60" spans="16:17" x14ac:dyDescent="0.3">
      <c r="P60" s="2" t="s">
        <v>70</v>
      </c>
      <c r="Q60" s="2">
        <f t="shared" si="8"/>
        <v>2.1999999999999997</v>
      </c>
    </row>
    <row r="61" spans="16:17" x14ac:dyDescent="0.3">
      <c r="P61" s="2" t="s">
        <v>71</v>
      </c>
      <c r="Q61" s="2">
        <f t="shared" si="8"/>
        <v>2.4</v>
      </c>
    </row>
    <row r="62" spans="16:17" x14ac:dyDescent="0.3">
      <c r="P62" s="2" t="s">
        <v>72</v>
      </c>
      <c r="Q62" s="2">
        <f t="shared" si="8"/>
        <v>2.6</v>
      </c>
    </row>
    <row r="63" spans="16:17" x14ac:dyDescent="0.3">
      <c r="P63" s="2" t="s">
        <v>73</v>
      </c>
      <c r="Q63" s="2">
        <v>1.3</v>
      </c>
    </row>
    <row r="64" spans="16:17" x14ac:dyDescent="0.3">
      <c r="P64" s="2" t="s">
        <v>74</v>
      </c>
      <c r="Q64" s="2">
        <f>Q63+0.2</f>
        <v>1.5</v>
      </c>
    </row>
    <row r="65" spans="16:17" x14ac:dyDescent="0.3">
      <c r="P65" s="2" t="s">
        <v>75</v>
      </c>
      <c r="Q65" s="2">
        <f t="shared" ref="Q65:Q70" si="9">Q64+0.2</f>
        <v>1.7</v>
      </c>
    </row>
    <row r="66" spans="16:17" x14ac:dyDescent="0.3">
      <c r="P66" s="2" t="s">
        <v>76</v>
      </c>
      <c r="Q66" s="2">
        <f t="shared" si="9"/>
        <v>1.9</v>
      </c>
    </row>
    <row r="67" spans="16:17" x14ac:dyDescent="0.3">
      <c r="P67" s="2" t="s">
        <v>77</v>
      </c>
      <c r="Q67" s="2">
        <f t="shared" si="9"/>
        <v>2.1</v>
      </c>
    </row>
    <row r="68" spans="16:17" x14ac:dyDescent="0.3">
      <c r="P68" s="2" t="s">
        <v>78</v>
      </c>
      <c r="Q68" s="2">
        <f t="shared" si="9"/>
        <v>2.3000000000000003</v>
      </c>
    </row>
    <row r="69" spans="16:17" x14ac:dyDescent="0.3">
      <c r="P69" s="2" t="s">
        <v>79</v>
      </c>
      <c r="Q69" s="2">
        <f t="shared" si="9"/>
        <v>2.5000000000000004</v>
      </c>
    </row>
    <row r="70" spans="16:17" x14ac:dyDescent="0.3">
      <c r="P70" s="2" t="s">
        <v>80</v>
      </c>
      <c r="Q70" s="2">
        <f t="shared" si="9"/>
        <v>2.7000000000000006</v>
      </c>
    </row>
    <row r="71" spans="16:17" x14ac:dyDescent="0.3">
      <c r="P71" s="2" t="s">
        <v>81</v>
      </c>
      <c r="Q71" s="2">
        <v>1.4</v>
      </c>
    </row>
    <row r="72" spans="16:17" x14ac:dyDescent="0.3">
      <c r="P72" s="2" t="s">
        <v>82</v>
      </c>
      <c r="Q72" s="2">
        <f>Q71+0.2</f>
        <v>1.5999999999999999</v>
      </c>
    </row>
    <row r="73" spans="16:17" x14ac:dyDescent="0.3">
      <c r="P73" s="2" t="s">
        <v>83</v>
      </c>
      <c r="Q73" s="2">
        <f t="shared" ref="Q73:Q78" si="10">Q72+0.2</f>
        <v>1.7999999999999998</v>
      </c>
    </row>
    <row r="74" spans="16:17" x14ac:dyDescent="0.3">
      <c r="P74" s="2" t="s">
        <v>84</v>
      </c>
      <c r="Q74" s="2">
        <f t="shared" si="10"/>
        <v>1.9999999999999998</v>
      </c>
    </row>
    <row r="75" spans="16:17" x14ac:dyDescent="0.3">
      <c r="P75" s="2" t="s">
        <v>85</v>
      </c>
      <c r="Q75" s="2">
        <f t="shared" si="10"/>
        <v>2.1999999999999997</v>
      </c>
    </row>
    <row r="76" spans="16:17" x14ac:dyDescent="0.3">
      <c r="P76" s="2" t="s">
        <v>86</v>
      </c>
      <c r="Q76" s="2">
        <f t="shared" si="10"/>
        <v>2.4</v>
      </c>
    </row>
    <row r="77" spans="16:17" x14ac:dyDescent="0.3">
      <c r="P77" s="2" t="s">
        <v>87</v>
      </c>
      <c r="Q77" s="2">
        <f t="shared" si="10"/>
        <v>2.6</v>
      </c>
    </row>
    <row r="78" spans="16:17" x14ac:dyDescent="0.3">
      <c r="P78" s="2" t="s">
        <v>88</v>
      </c>
      <c r="Q78" s="2">
        <f t="shared" si="10"/>
        <v>2.8000000000000003</v>
      </c>
    </row>
    <row r="79" spans="16:17" x14ac:dyDescent="0.3">
      <c r="P79" s="2" t="s">
        <v>89</v>
      </c>
      <c r="Q79" s="2">
        <v>2</v>
      </c>
    </row>
    <row r="80" spans="16:17" x14ac:dyDescent="0.3">
      <c r="P80" s="2" t="s">
        <v>90</v>
      </c>
      <c r="Q80" s="2">
        <f>Q79+0.2</f>
        <v>2.2000000000000002</v>
      </c>
    </row>
    <row r="81" spans="16:17" x14ac:dyDescent="0.3">
      <c r="P81" s="2" t="s">
        <v>91</v>
      </c>
      <c r="Q81" s="2">
        <f t="shared" ref="Q81" si="11">Q80+0.2</f>
        <v>2.4000000000000004</v>
      </c>
    </row>
    <row r="82" spans="16:17" x14ac:dyDescent="0.3">
      <c r="P82" s="2" t="s">
        <v>92</v>
      </c>
      <c r="Q82" s="10">
        <v>2.1</v>
      </c>
    </row>
    <row r="83" spans="16:17" x14ac:dyDescent="0.3">
      <c r="P83" s="2" t="s">
        <v>93</v>
      </c>
      <c r="Q83" s="10">
        <f>Q82+0.2</f>
        <v>2.3000000000000003</v>
      </c>
    </row>
    <row r="84" spans="16:17" x14ac:dyDescent="0.3">
      <c r="P84" s="2" t="s">
        <v>94</v>
      </c>
      <c r="Q84" s="10">
        <f t="shared" ref="Q84" si="12">Q83+0.2</f>
        <v>2.5000000000000004</v>
      </c>
    </row>
    <row r="85" spans="16:17" x14ac:dyDescent="0.3">
      <c r="P85" s="2" t="s">
        <v>95</v>
      </c>
      <c r="Q85" s="10">
        <v>2.2000000000000002</v>
      </c>
    </row>
    <row r="86" spans="16:17" x14ac:dyDescent="0.3">
      <c r="P86" s="2" t="s">
        <v>96</v>
      </c>
      <c r="Q86" s="10">
        <f>Q85+0.2</f>
        <v>2.4000000000000004</v>
      </c>
    </row>
    <row r="87" spans="16:17" x14ac:dyDescent="0.3">
      <c r="P87" s="2" t="s">
        <v>97</v>
      </c>
      <c r="Q87" s="10">
        <f>Q86+0.2</f>
        <v>2.6000000000000005</v>
      </c>
    </row>
  </sheetData>
  <sheetProtection selectLockedCells="1"/>
  <mergeCells count="48">
    <mergeCell ref="K10:K15"/>
    <mergeCell ref="C29:G29"/>
    <mergeCell ref="C25:D25"/>
    <mergeCell ref="E25:F25"/>
    <mergeCell ref="G25:H25"/>
    <mergeCell ref="C19:G19"/>
    <mergeCell ref="C21:D21"/>
    <mergeCell ref="E21:F21"/>
    <mergeCell ref="G21:H21"/>
    <mergeCell ref="C22:D22"/>
    <mergeCell ref="C24:D24"/>
    <mergeCell ref="E24:F24"/>
    <mergeCell ref="G24:H24"/>
    <mergeCell ref="C10:D15"/>
    <mergeCell ref="E10:F15"/>
    <mergeCell ref="G10:H15"/>
    <mergeCell ref="C20:D20"/>
    <mergeCell ref="E20:F20"/>
    <mergeCell ref="G20:H20"/>
    <mergeCell ref="E22:F22"/>
    <mergeCell ref="G22:H22"/>
    <mergeCell ref="C23:D23"/>
    <mergeCell ref="E23:F23"/>
    <mergeCell ref="G23:H23"/>
    <mergeCell ref="C35:D35"/>
    <mergeCell ref="E35:F35"/>
    <mergeCell ref="G35:H35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C30:D30"/>
    <mergeCell ref="E33:F33"/>
    <mergeCell ref="G33:H33"/>
    <mergeCell ref="C34:D34"/>
    <mergeCell ref="E34:F34"/>
    <mergeCell ref="G34:H34"/>
    <mergeCell ref="A1:B2"/>
    <mergeCell ref="C1:H2"/>
    <mergeCell ref="C5:G5"/>
    <mergeCell ref="I10:I15"/>
    <mergeCell ref="J10:J15"/>
    <mergeCell ref="C9:G9"/>
  </mergeCells>
  <dataValidations count="4">
    <dataValidation type="list" allowBlank="1" showInputMessage="1" showErrorMessage="1" sqref="H9" xr:uid="{32C52292-9730-40FD-B6E5-40BA2539F39C}">
      <formula1>$N$14:$N$15</formula1>
    </dataValidation>
    <dataValidation type="list" allowBlank="1" showInputMessage="1" showErrorMessage="1" sqref="C30:H35 C10:H15 C20:H25" xr:uid="{BFA69886-BF58-4BDB-8063-BAEF93497DA2}">
      <formula1>$P$2:$P$87</formula1>
    </dataValidation>
    <dataValidation type="list" allowBlank="1" showInputMessage="1" showErrorMessage="1" sqref="I30:J35 I20:J25 I10:J10" xr:uid="{B6044BE4-ED54-4D61-AE7F-665F69FCF935}">
      <formula1>$N$18:$N$19</formula1>
    </dataValidation>
    <dataValidation type="list" allowBlank="1" showInputMessage="1" showErrorMessage="1" sqref="H29 H19" xr:uid="{A3970E5D-355D-4F2D-B2DF-7BB0DE7150C9}">
      <formula1>$N$14:$N$16</formula1>
    </dataValidation>
  </dataValidations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D242913-E6ED-4D55-9DFA-566837CC4566}">
          <x14:formula1>
            <xm:f>ENGAGEMENT!$N$11:$N$22</xm:f>
          </x14:formula1>
          <xm:sqref>B10:B15 B20:B25 B30:B35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3927-2898-4093-BCD6-BE69B9DF0F4C}">
  <dimension ref="A1:L46"/>
  <sheetViews>
    <sheetView view="pageLayout" zoomScaleNormal="100" workbookViewId="0">
      <selection activeCell="C32" sqref="C32:H32"/>
    </sheetView>
  </sheetViews>
  <sheetFormatPr baseColWidth="10" defaultRowHeight="14.4" x14ac:dyDescent="0.3"/>
  <cols>
    <col min="1" max="1" width="4.5546875" style="1" customWidth="1"/>
    <col min="2" max="2" width="49.21875" style="1" customWidth="1"/>
    <col min="3" max="8" width="13.109375" style="1" customWidth="1"/>
    <col min="9" max="9" width="8.33203125" style="1" bestFit="1" customWidth="1"/>
    <col min="10" max="10" width="11.5546875" style="1"/>
    <col min="11" max="11" width="29.33203125" style="1" hidden="1" customWidth="1"/>
    <col min="12" max="12" width="7" style="1" hidden="1" customWidth="1"/>
    <col min="13" max="13" width="11.5546875" style="1"/>
    <col min="14" max="14" width="20.44140625" style="1" bestFit="1" customWidth="1"/>
    <col min="15" max="16384" width="11.5546875" style="1"/>
  </cols>
  <sheetData>
    <row r="1" spans="1:12" ht="14.4" customHeight="1" x14ac:dyDescent="0.3">
      <c r="B1" s="31" t="s">
        <v>102</v>
      </c>
      <c r="C1" s="32" t="s">
        <v>103</v>
      </c>
      <c r="D1" s="32"/>
      <c r="E1" s="32"/>
      <c r="F1" s="32"/>
      <c r="G1" s="32"/>
      <c r="K1" s="20" t="s">
        <v>10</v>
      </c>
      <c r="L1" s="20" t="s">
        <v>1</v>
      </c>
    </row>
    <row r="2" spans="1:12" ht="14.4" customHeight="1" x14ac:dyDescent="0.3">
      <c r="A2" s="12"/>
      <c r="B2" s="31"/>
      <c r="C2" s="32"/>
      <c r="D2" s="32"/>
      <c r="E2" s="32"/>
      <c r="F2" s="32"/>
      <c r="G2" s="32"/>
      <c r="K2" s="2" t="s">
        <v>24</v>
      </c>
      <c r="L2" s="2">
        <v>1</v>
      </c>
    </row>
    <row r="3" spans="1:12" x14ac:dyDescent="0.3">
      <c r="K3" s="2" t="s">
        <v>25</v>
      </c>
      <c r="L3" s="2">
        <v>1.1000000000000001</v>
      </c>
    </row>
    <row r="4" spans="1:12" ht="14.4" customHeight="1" x14ac:dyDescent="0.3">
      <c r="K4" s="2" t="s">
        <v>26</v>
      </c>
      <c r="L4" s="2">
        <v>1.2</v>
      </c>
    </row>
    <row r="5" spans="1:12" ht="21.6" customHeight="1" thickBot="1" x14ac:dyDescent="0.35">
      <c r="B5" s="11" t="s">
        <v>148</v>
      </c>
      <c r="C5" s="38" t="str">
        <f>CONCATENATE(ENGAGEMENT!C5," ",ENGAGEMENT!J5)</f>
        <v xml:space="preserve"> </v>
      </c>
      <c r="D5" s="38"/>
      <c r="E5" s="38"/>
      <c r="F5" s="38"/>
      <c r="K5" s="2" t="s">
        <v>27</v>
      </c>
      <c r="L5" s="2">
        <v>1.2</v>
      </c>
    </row>
    <row r="6" spans="1:12" x14ac:dyDescent="0.3">
      <c r="C6" s="8"/>
      <c r="D6" s="8"/>
      <c r="E6" s="8"/>
      <c r="K6" s="2" t="s">
        <v>29</v>
      </c>
      <c r="L6" s="2">
        <f>L5+0.2</f>
        <v>1.4</v>
      </c>
    </row>
    <row r="7" spans="1:12" x14ac:dyDescent="0.3">
      <c r="A7" s="6" t="s">
        <v>7</v>
      </c>
      <c r="K7" s="2" t="s">
        <v>28</v>
      </c>
      <c r="L7" s="2">
        <f t="shared" ref="L7:L12" si="0">L6+0.2</f>
        <v>1.5999999999999999</v>
      </c>
    </row>
    <row r="8" spans="1:12" x14ac:dyDescent="0.3">
      <c r="K8" s="2" t="s">
        <v>30</v>
      </c>
      <c r="L8" s="2">
        <f t="shared" si="0"/>
        <v>1.7999999999999998</v>
      </c>
    </row>
    <row r="9" spans="1:12" ht="22.2" customHeight="1" x14ac:dyDescent="0.3">
      <c r="A9" s="15" t="s">
        <v>0</v>
      </c>
      <c r="B9" s="15" t="s">
        <v>2</v>
      </c>
      <c r="C9" s="54" t="s">
        <v>104</v>
      </c>
      <c r="D9" s="55"/>
      <c r="E9" s="55"/>
      <c r="F9" s="55"/>
      <c r="G9" s="55"/>
      <c r="H9" s="56"/>
      <c r="I9" s="16" t="s">
        <v>1</v>
      </c>
      <c r="K9" s="2" t="s">
        <v>31</v>
      </c>
      <c r="L9" s="2">
        <f t="shared" si="0"/>
        <v>1.9999999999999998</v>
      </c>
    </row>
    <row r="10" spans="1:12" ht="21.6" customHeight="1" x14ac:dyDescent="0.3">
      <c r="A10" s="3">
        <v>1</v>
      </c>
      <c r="B10" s="23"/>
      <c r="C10" s="57"/>
      <c r="D10" s="58"/>
      <c r="E10" s="58"/>
      <c r="F10" s="58"/>
      <c r="G10" s="58"/>
      <c r="H10" s="59"/>
      <c r="I10" s="47" t="str">
        <f>IFERROR(VLOOKUP(C10,K2:L40,2,FALSE),"")</f>
        <v/>
      </c>
      <c r="K10" s="2" t="s">
        <v>32</v>
      </c>
      <c r="L10" s="2">
        <f t="shared" si="0"/>
        <v>2.1999999999999997</v>
      </c>
    </row>
    <row r="11" spans="1:12" ht="21.6" customHeight="1" x14ac:dyDescent="0.3">
      <c r="A11" s="3">
        <v>2</v>
      </c>
      <c r="B11" s="25"/>
      <c r="C11" s="60"/>
      <c r="D11" s="61"/>
      <c r="E11" s="61"/>
      <c r="F11" s="61"/>
      <c r="G11" s="61"/>
      <c r="H11" s="62"/>
      <c r="I11" s="48"/>
      <c r="K11" s="2" t="s">
        <v>33</v>
      </c>
      <c r="L11" s="2">
        <f t="shared" si="0"/>
        <v>2.4</v>
      </c>
    </row>
    <row r="12" spans="1:12" ht="21.6" customHeight="1" x14ac:dyDescent="0.3">
      <c r="A12" s="3">
        <v>3</v>
      </c>
      <c r="B12" s="25"/>
      <c r="C12" s="60"/>
      <c r="D12" s="61"/>
      <c r="E12" s="61"/>
      <c r="F12" s="61"/>
      <c r="G12" s="61"/>
      <c r="H12" s="62"/>
      <c r="I12" s="48"/>
      <c r="K12" s="2" t="s">
        <v>35</v>
      </c>
      <c r="L12" s="2">
        <f t="shared" si="0"/>
        <v>2.6</v>
      </c>
    </row>
    <row r="13" spans="1:12" ht="21.6" customHeight="1" x14ac:dyDescent="0.3">
      <c r="A13" s="3">
        <v>4</v>
      </c>
      <c r="B13" s="25"/>
      <c r="C13" s="60"/>
      <c r="D13" s="61"/>
      <c r="E13" s="61"/>
      <c r="F13" s="61"/>
      <c r="G13" s="61"/>
      <c r="H13" s="62"/>
      <c r="I13" s="48"/>
      <c r="K13" s="2" t="s">
        <v>36</v>
      </c>
      <c r="L13" s="2">
        <v>1.3</v>
      </c>
    </row>
    <row r="14" spans="1:12" ht="21.6" customHeight="1" x14ac:dyDescent="0.3">
      <c r="A14" s="3">
        <v>5</v>
      </c>
      <c r="B14" s="25"/>
      <c r="C14" s="60"/>
      <c r="D14" s="61"/>
      <c r="E14" s="61"/>
      <c r="F14" s="61"/>
      <c r="G14" s="61"/>
      <c r="H14" s="62"/>
      <c r="I14" s="48"/>
      <c r="K14" s="2" t="s">
        <v>37</v>
      </c>
      <c r="L14" s="2">
        <f>L13+0.2</f>
        <v>1.5</v>
      </c>
    </row>
    <row r="15" spans="1:12" ht="21.6" customHeight="1" thickBot="1" x14ac:dyDescent="0.35">
      <c r="A15" s="3">
        <v>6</v>
      </c>
      <c r="B15" s="25"/>
      <c r="C15" s="63"/>
      <c r="D15" s="64"/>
      <c r="E15" s="64"/>
      <c r="F15" s="64"/>
      <c r="G15" s="64"/>
      <c r="H15" s="65"/>
      <c r="I15" s="49"/>
      <c r="K15" s="2" t="s">
        <v>38</v>
      </c>
      <c r="L15" s="2">
        <f t="shared" ref="L15:L20" si="1">L14+0.2</f>
        <v>1.7</v>
      </c>
    </row>
    <row r="16" spans="1:12" ht="21.6" customHeight="1" thickBot="1" x14ac:dyDescent="0.35">
      <c r="A16" s="5"/>
      <c r="B16" s="5"/>
      <c r="C16" s="5"/>
      <c r="D16" s="5"/>
      <c r="E16" s="5"/>
      <c r="F16" s="5"/>
      <c r="G16" s="5"/>
      <c r="H16" s="5"/>
      <c r="I16" s="17" t="str">
        <f>IFERROR(AVERAGE(I10:I15),"")</f>
        <v/>
      </c>
      <c r="K16" s="2" t="s">
        <v>39</v>
      </c>
      <c r="L16" s="2">
        <f t="shared" si="1"/>
        <v>1.9</v>
      </c>
    </row>
    <row r="17" spans="1:12" x14ac:dyDescent="0.3">
      <c r="A17" s="6" t="s">
        <v>8</v>
      </c>
      <c r="K17" s="2" t="s">
        <v>40</v>
      </c>
      <c r="L17" s="2">
        <f t="shared" si="1"/>
        <v>2.1</v>
      </c>
    </row>
    <row r="18" spans="1:12" x14ac:dyDescent="0.3">
      <c r="K18" s="2" t="s">
        <v>41</v>
      </c>
      <c r="L18" s="2">
        <f t="shared" si="1"/>
        <v>2.3000000000000003</v>
      </c>
    </row>
    <row r="19" spans="1:12" ht="22.2" customHeight="1" x14ac:dyDescent="0.3">
      <c r="A19" s="15" t="s">
        <v>0</v>
      </c>
      <c r="B19" s="15" t="s">
        <v>2</v>
      </c>
      <c r="C19" s="54" t="s">
        <v>10</v>
      </c>
      <c r="D19" s="55"/>
      <c r="E19" s="55"/>
      <c r="F19" s="55"/>
      <c r="G19" s="55"/>
      <c r="H19" s="56"/>
      <c r="I19" s="16" t="s">
        <v>1</v>
      </c>
      <c r="K19" s="2" t="s">
        <v>42</v>
      </c>
      <c r="L19" s="2">
        <f t="shared" si="1"/>
        <v>2.5000000000000004</v>
      </c>
    </row>
    <row r="20" spans="1:12" ht="21.6" customHeight="1" x14ac:dyDescent="0.3">
      <c r="A20" s="3">
        <v>1</v>
      </c>
      <c r="B20" s="25"/>
      <c r="C20" s="51"/>
      <c r="D20" s="52"/>
      <c r="E20" s="52"/>
      <c r="F20" s="52"/>
      <c r="G20" s="52"/>
      <c r="H20" s="53"/>
      <c r="I20" s="18" t="str">
        <f t="shared" ref="I20:I21" si="2">IFERROR(VLOOKUP(C20,$K$2:$L$40,2,FALSE),"")</f>
        <v/>
      </c>
      <c r="K20" s="2" t="s">
        <v>43</v>
      </c>
      <c r="L20" s="2">
        <f t="shared" si="1"/>
        <v>2.7000000000000006</v>
      </c>
    </row>
    <row r="21" spans="1:12" ht="21.6" customHeight="1" x14ac:dyDescent="0.3">
      <c r="A21" s="3">
        <v>2</v>
      </c>
      <c r="B21" s="25"/>
      <c r="C21" s="51"/>
      <c r="D21" s="52"/>
      <c r="E21" s="52"/>
      <c r="F21" s="52"/>
      <c r="G21" s="52"/>
      <c r="H21" s="53"/>
      <c r="I21" s="18" t="str">
        <f t="shared" si="2"/>
        <v/>
      </c>
      <c r="K21" s="2" t="s">
        <v>44</v>
      </c>
      <c r="L21" s="2">
        <v>1.4</v>
      </c>
    </row>
    <row r="22" spans="1:12" ht="21.6" customHeight="1" x14ac:dyDescent="0.3">
      <c r="A22" s="3">
        <v>3</v>
      </c>
      <c r="B22" s="25"/>
      <c r="C22" s="51"/>
      <c r="D22" s="52"/>
      <c r="E22" s="52"/>
      <c r="F22" s="52"/>
      <c r="G22" s="52"/>
      <c r="H22" s="53"/>
      <c r="I22" s="18" t="str">
        <f>IFERROR(VLOOKUP(C22,$K$2:$L$40,2,FALSE),"")</f>
        <v/>
      </c>
      <c r="K22" s="2" t="s">
        <v>45</v>
      </c>
      <c r="L22" s="2">
        <f>L21+0.2</f>
        <v>1.5999999999999999</v>
      </c>
    </row>
    <row r="23" spans="1:12" ht="21.6" customHeight="1" x14ac:dyDescent="0.3">
      <c r="A23" s="3">
        <v>4</v>
      </c>
      <c r="B23" s="25"/>
      <c r="C23" s="51"/>
      <c r="D23" s="52"/>
      <c r="E23" s="52"/>
      <c r="F23" s="52"/>
      <c r="G23" s="52"/>
      <c r="H23" s="53"/>
      <c r="I23" s="18" t="str">
        <f t="shared" ref="I23:I25" si="3">IFERROR(VLOOKUP(C23,$K$2:$L$40,2,FALSE),"")</f>
        <v/>
      </c>
      <c r="K23" s="2" t="s">
        <v>46</v>
      </c>
      <c r="L23" s="2">
        <f t="shared" ref="L23:L28" si="4">L22+0.2</f>
        <v>1.7999999999999998</v>
      </c>
    </row>
    <row r="24" spans="1:12" ht="21.6" customHeight="1" x14ac:dyDescent="0.3">
      <c r="A24" s="3">
        <v>5</v>
      </c>
      <c r="B24" s="25"/>
      <c r="C24" s="51"/>
      <c r="D24" s="52"/>
      <c r="E24" s="52"/>
      <c r="F24" s="52"/>
      <c r="G24" s="52"/>
      <c r="H24" s="53"/>
      <c r="I24" s="18" t="str">
        <f t="shared" si="3"/>
        <v/>
      </c>
      <c r="K24" s="2" t="s">
        <v>47</v>
      </c>
      <c r="L24" s="2">
        <f t="shared" si="4"/>
        <v>1.9999999999999998</v>
      </c>
    </row>
    <row r="25" spans="1:12" ht="21.6" customHeight="1" thickBot="1" x14ac:dyDescent="0.35">
      <c r="A25" s="3">
        <v>6</v>
      </c>
      <c r="B25" s="25"/>
      <c r="C25" s="51"/>
      <c r="D25" s="52"/>
      <c r="E25" s="52"/>
      <c r="F25" s="52"/>
      <c r="G25" s="52"/>
      <c r="H25" s="53"/>
      <c r="I25" s="18" t="str">
        <f t="shared" si="3"/>
        <v/>
      </c>
      <c r="K25" s="2" t="s">
        <v>48</v>
      </c>
      <c r="L25" s="2">
        <f t="shared" si="4"/>
        <v>2.1999999999999997</v>
      </c>
    </row>
    <row r="26" spans="1:12" ht="21.6" customHeight="1" thickBot="1" x14ac:dyDescent="0.35">
      <c r="A26" s="5"/>
      <c r="B26" s="5"/>
      <c r="C26" s="5"/>
      <c r="D26" s="5"/>
      <c r="E26" s="5"/>
      <c r="F26" s="5"/>
      <c r="G26" s="5"/>
      <c r="H26" s="5"/>
      <c r="I26" s="17" t="str">
        <f>IFERROR(AVERAGE(I20:I25),"")</f>
        <v/>
      </c>
      <c r="K26" s="2" t="s">
        <v>49</v>
      </c>
      <c r="L26" s="2">
        <f t="shared" si="4"/>
        <v>2.4</v>
      </c>
    </row>
    <row r="27" spans="1:12" x14ac:dyDescent="0.3">
      <c r="A27" s="6" t="s">
        <v>9</v>
      </c>
      <c r="K27" s="2" t="s">
        <v>50</v>
      </c>
      <c r="L27" s="2">
        <f t="shared" si="4"/>
        <v>2.6</v>
      </c>
    </row>
    <row r="28" spans="1:12" x14ac:dyDescent="0.3">
      <c r="K28" s="2" t="s">
        <v>51</v>
      </c>
      <c r="L28" s="2">
        <f t="shared" si="4"/>
        <v>2.8000000000000003</v>
      </c>
    </row>
    <row r="29" spans="1:12" ht="22.2" customHeight="1" x14ac:dyDescent="0.3">
      <c r="A29" s="15" t="s">
        <v>0</v>
      </c>
      <c r="B29" s="15" t="s">
        <v>2</v>
      </c>
      <c r="C29" s="54" t="s">
        <v>10</v>
      </c>
      <c r="D29" s="55"/>
      <c r="E29" s="55"/>
      <c r="F29" s="55"/>
      <c r="G29" s="55"/>
      <c r="H29" s="56"/>
      <c r="I29" s="16" t="s">
        <v>1</v>
      </c>
      <c r="K29" s="2" t="s">
        <v>52</v>
      </c>
      <c r="L29" s="2">
        <v>2</v>
      </c>
    </row>
    <row r="30" spans="1:12" ht="21.6" customHeight="1" x14ac:dyDescent="0.3">
      <c r="A30" s="3">
        <v>1</v>
      </c>
      <c r="B30" s="25"/>
      <c r="C30" s="51"/>
      <c r="D30" s="52"/>
      <c r="E30" s="52"/>
      <c r="F30" s="52"/>
      <c r="G30" s="52"/>
      <c r="H30" s="53"/>
      <c r="I30" s="18" t="str">
        <f t="shared" ref="I30:I35" si="5">IFERROR(VLOOKUP(C30,$K$2:$L$40,2,FALSE),"")</f>
        <v/>
      </c>
      <c r="K30" s="2" t="s">
        <v>53</v>
      </c>
      <c r="L30" s="2">
        <f>L29+0.2</f>
        <v>2.2000000000000002</v>
      </c>
    </row>
    <row r="31" spans="1:12" ht="21.6" customHeight="1" x14ac:dyDescent="0.3">
      <c r="A31" s="3">
        <v>2</v>
      </c>
      <c r="B31" s="25"/>
      <c r="C31" s="51"/>
      <c r="D31" s="52"/>
      <c r="E31" s="52"/>
      <c r="F31" s="52"/>
      <c r="G31" s="52"/>
      <c r="H31" s="53"/>
      <c r="I31" s="18" t="str">
        <f t="shared" si="5"/>
        <v/>
      </c>
      <c r="K31" s="2" t="s">
        <v>54</v>
      </c>
      <c r="L31" s="2">
        <f t="shared" ref="L31:L32" si="6">L30+0.2</f>
        <v>2.4000000000000004</v>
      </c>
    </row>
    <row r="32" spans="1:12" ht="21.6" customHeight="1" x14ac:dyDescent="0.3">
      <c r="A32" s="3">
        <v>3</v>
      </c>
      <c r="B32" s="25"/>
      <c r="C32" s="51"/>
      <c r="D32" s="52"/>
      <c r="E32" s="52"/>
      <c r="F32" s="52"/>
      <c r="G32" s="52"/>
      <c r="H32" s="53"/>
      <c r="I32" s="18" t="str">
        <f t="shared" si="5"/>
        <v/>
      </c>
      <c r="K32" s="2" t="s">
        <v>55</v>
      </c>
      <c r="L32" s="2">
        <f t="shared" si="6"/>
        <v>2.6000000000000005</v>
      </c>
    </row>
    <row r="33" spans="1:12" ht="21.6" customHeight="1" x14ac:dyDescent="0.3">
      <c r="A33" s="3">
        <v>4</v>
      </c>
      <c r="B33" s="25"/>
      <c r="C33" s="51"/>
      <c r="D33" s="52"/>
      <c r="E33" s="52"/>
      <c r="F33" s="52"/>
      <c r="G33" s="52"/>
      <c r="H33" s="53"/>
      <c r="I33" s="18" t="str">
        <f t="shared" si="5"/>
        <v/>
      </c>
      <c r="K33" s="2" t="s">
        <v>56</v>
      </c>
      <c r="L33" s="10">
        <v>2.1</v>
      </c>
    </row>
    <row r="34" spans="1:12" ht="21.6" customHeight="1" x14ac:dyDescent="0.3">
      <c r="A34" s="3">
        <v>5</v>
      </c>
      <c r="B34" s="26"/>
      <c r="C34" s="51"/>
      <c r="D34" s="52"/>
      <c r="E34" s="52"/>
      <c r="F34" s="52"/>
      <c r="G34" s="52"/>
      <c r="H34" s="53"/>
      <c r="I34" s="18" t="str">
        <f t="shared" si="5"/>
        <v/>
      </c>
      <c r="K34" s="2" t="s">
        <v>57</v>
      </c>
      <c r="L34" s="10">
        <f>L33+0.2</f>
        <v>2.3000000000000003</v>
      </c>
    </row>
    <row r="35" spans="1:12" ht="21.6" customHeight="1" thickBot="1" x14ac:dyDescent="0.35">
      <c r="A35" s="3">
        <v>6</v>
      </c>
      <c r="B35" s="26"/>
      <c r="C35" s="51"/>
      <c r="D35" s="52"/>
      <c r="E35" s="52"/>
      <c r="F35" s="52"/>
      <c r="G35" s="52"/>
      <c r="H35" s="53"/>
      <c r="I35" s="18" t="str">
        <f t="shared" si="5"/>
        <v/>
      </c>
      <c r="K35" s="2" t="s">
        <v>58</v>
      </c>
      <c r="L35" s="10">
        <f t="shared" ref="L35:L36" si="7">L34+0.2</f>
        <v>2.5000000000000004</v>
      </c>
    </row>
    <row r="36" spans="1:12" ht="21.6" customHeight="1" thickBot="1" x14ac:dyDescent="0.35">
      <c r="A36" s="5"/>
      <c r="B36" s="5"/>
      <c r="C36" s="5"/>
      <c r="D36" s="5"/>
      <c r="E36" s="5"/>
      <c r="F36" s="5"/>
      <c r="G36" s="5"/>
      <c r="H36" s="5"/>
      <c r="I36" s="17" t="str">
        <f>IFERROR(AVERAGE(I30:I35),"")</f>
        <v/>
      </c>
      <c r="K36" s="2" t="s">
        <v>59</v>
      </c>
      <c r="L36" s="10">
        <f t="shared" si="7"/>
        <v>2.7000000000000006</v>
      </c>
    </row>
    <row r="37" spans="1:12" x14ac:dyDescent="0.3">
      <c r="K37" s="2" t="s">
        <v>60</v>
      </c>
      <c r="L37" s="10">
        <v>2.2000000000000002</v>
      </c>
    </row>
    <row r="38" spans="1:12" x14ac:dyDescent="0.3">
      <c r="K38" s="2" t="s">
        <v>61</v>
      </c>
      <c r="L38" s="10">
        <f>L37+0.2</f>
        <v>2.4000000000000004</v>
      </c>
    </row>
    <row r="39" spans="1:12" x14ac:dyDescent="0.3">
      <c r="K39" s="2" t="s">
        <v>62</v>
      </c>
      <c r="L39" s="10">
        <f t="shared" ref="L39:L40" si="8">L38+0.2</f>
        <v>2.6000000000000005</v>
      </c>
    </row>
    <row r="40" spans="1:12" x14ac:dyDescent="0.3">
      <c r="K40" s="2" t="s">
        <v>63</v>
      </c>
      <c r="L40" s="10">
        <f t="shared" si="8"/>
        <v>2.8000000000000007</v>
      </c>
    </row>
    <row r="41" spans="1:12" ht="21" customHeight="1" x14ac:dyDescent="0.3"/>
    <row r="42" spans="1:12" ht="21" customHeight="1" x14ac:dyDescent="0.3"/>
    <row r="43" spans="1:12" ht="21" customHeight="1" x14ac:dyDescent="0.3"/>
    <row r="44" spans="1:12" ht="21" customHeight="1" x14ac:dyDescent="0.3"/>
    <row r="45" spans="1:12" ht="21" customHeight="1" x14ac:dyDescent="0.3"/>
    <row r="46" spans="1:12" ht="21" customHeight="1" x14ac:dyDescent="0.3"/>
  </sheetData>
  <sheetProtection algorithmName="SHA-512" hashValue="vEQh7EyKPbdVH1mP/JcKIz/Z60lLPJFRPF90pgrJ6Ltl6IcVGcuE+pVg6HI2jtHhRyaqBiDkOj5W714vAm49Jw==" saltValue="vZT3fmaKdbwhIGbt+yT9Cw==" spinCount="100000" sheet="1" selectLockedCells="1"/>
  <mergeCells count="20">
    <mergeCell ref="C30:H30"/>
    <mergeCell ref="I10:I15"/>
    <mergeCell ref="C9:H9"/>
    <mergeCell ref="B1:B2"/>
    <mergeCell ref="C10:H15"/>
    <mergeCell ref="C5:F5"/>
    <mergeCell ref="C1:G2"/>
    <mergeCell ref="C19:H19"/>
    <mergeCell ref="C29:H29"/>
    <mergeCell ref="C20:H20"/>
    <mergeCell ref="C21:H21"/>
    <mergeCell ref="C22:H22"/>
    <mergeCell ref="C23:H23"/>
    <mergeCell ref="C24:H24"/>
    <mergeCell ref="C25:H25"/>
    <mergeCell ref="C31:H31"/>
    <mergeCell ref="C32:H32"/>
    <mergeCell ref="C33:H33"/>
    <mergeCell ref="C34:H34"/>
    <mergeCell ref="C35:H35"/>
  </mergeCells>
  <dataValidations count="1">
    <dataValidation type="list" allowBlank="1" showInputMessage="1" showErrorMessage="1" sqref="C20:H25 C10 C30:H35" xr:uid="{DFCD7985-DB09-456E-90DF-94B20BF16356}">
      <formula1>$K$2:$K$40</formula1>
    </dataValidation>
  </dataValidations>
  <pageMargins left="0.7" right="0.7" top="0.75" bottom="0.75" header="0.3" footer="0.3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B0B1FB-DAB2-492A-9AB5-FFDA380ED366}">
          <x14:formula1>
            <xm:f>ENGAGEMENT!$N$11:$N$22</xm:f>
          </x14:formula1>
          <xm:sqref>B20:B25 B10:B15 B30:B33 B35 B34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ENGAGEMENT</vt:lpstr>
      <vt:lpstr>SOL</vt:lpstr>
      <vt:lpstr>TUMBLING</vt:lpstr>
      <vt:lpstr>MINI-TRAMPOLINE</vt:lpstr>
      <vt:lpstr>'MINI-TRAMPOLINE'!Difficuté</vt:lpstr>
      <vt:lpstr>Difficuté</vt:lpstr>
    </vt:vector>
  </TitlesOfParts>
  <Company>Université de Rouen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TAMARELLE (Personnel)</dc:creator>
  <cp:lastModifiedBy>Benoit Tamarelle</cp:lastModifiedBy>
  <dcterms:created xsi:type="dcterms:W3CDTF">2022-04-07T11:30:37Z</dcterms:created>
  <dcterms:modified xsi:type="dcterms:W3CDTF">2026-04-29T14:56:59Z</dcterms:modified>
</cp:coreProperties>
</file>